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showHorizontalScroll="0" showVerticalScroll="0" showSheetTabs="0"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Q34" i="5"/>
  <c r="AP34" i="5"/>
  <c r="AO34" i="5"/>
  <c r="AP33" i="5"/>
  <c r="AO33" i="5"/>
  <c r="AQ33" i="5" s="1"/>
  <c r="AP32" i="5"/>
  <c r="AO32" i="5"/>
  <c r="AQ32" i="5" s="1"/>
  <c r="AP31" i="5"/>
  <c r="AO31" i="5"/>
  <c r="AQ31" i="5" s="1"/>
  <c r="AP30" i="5"/>
  <c r="AO30" i="5"/>
  <c r="AP29" i="5"/>
  <c r="AO29" i="5"/>
  <c r="AQ29" i="5" s="1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24" i="5" l="1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<sst xmlns="http://schemas.openxmlformats.org/spreadsheetml/2006/main" count="382" uniqueCount="66">
  <si>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</si>
  <si>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</si>
  <si>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</si>
  <si>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</si>
  <si>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</si>
  <si>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</si>
  <si>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</si>
  <si>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</si>
  <si>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</si>
  <si>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</si>
  <si>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</si>
  <si>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</si>
  <si>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</si>
  <si>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</si>
  <si>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</si>
  <si>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</si>
  <si>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</si>
  <si>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</si>
  <si>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</si>
  <si>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</si>
  <si>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</si>
  <si>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</si>
  <si>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</si>
  <si>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</si>
  <si>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</si>
  <si>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</si>
  <si>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</si>
  <si>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</si>
  <si>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</si>
  <si>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</si>
  <si>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</si>
  <si>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</si>
  <si>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</si>
  <si>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</si>
  <si>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</si>
  <si>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</si>
  <si>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</si>
  <si>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</si>
  <si>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</si>
  <si>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</si>
  <si>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</si>
  <si>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</si>
  <si>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</si>
  <si>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</si>
  <si>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</si>
  <si>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</si>
  <si>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</si>
  <si>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</si>
  <si>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</si>
  <si>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</si>
  <si>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</si>
  <si>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</si>
  <si>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</si>
  <si>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</si>
  <si>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</si>
  <si>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</si>
  <si>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</si>
  <si>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</si>
  <si>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</si>
  <si>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</si>
  <si>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</si>
  <si>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R.M.N°427-2015-PRODUCE,R.M.N°242-2016-PRODUCE,R.M.N°448-2016-PRODUCE</t>
  </si>
  <si>
    <t>GCQ/jsr/due</t>
  </si>
  <si>
    <t>S/M</t>
  </si>
  <si>
    <t xml:space="preserve">        Fecha  : 02/01/2017</t>
  </si>
  <si>
    <t>Callao, 03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</si>
</sst>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73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73" fontId="2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B1" zoomScale="25" zoomScaleNormal="25" workbookViewId="0">
      <selection activeCell="I15" sqref="I15:Y1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5.1406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37</v>
      </c>
      <c r="AN6" s="120"/>
      <c r="AO6" s="120"/>
      <c r="AP6" s="120"/>
      <c r="AQ6" s="120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0" t="s">
        <v>64</v>
      </c>
      <c r="AP8" s="120"/>
      <c r="AQ8" s="120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6" t="s">
        <v>4</v>
      </c>
      <c r="D10" s="113"/>
      <c r="E10" s="116" t="s">
        <v>5</v>
      </c>
      <c r="F10" s="113"/>
      <c r="G10" s="114" t="s">
        <v>6</v>
      </c>
      <c r="H10" s="115"/>
      <c r="I10" s="118" t="s">
        <v>45</v>
      </c>
      <c r="J10" s="118"/>
      <c r="K10" s="118" t="s">
        <v>7</v>
      </c>
      <c r="L10" s="118"/>
      <c r="M10" s="116" t="s">
        <v>8</v>
      </c>
      <c r="N10" s="117"/>
      <c r="O10" s="116" t="s">
        <v>9</v>
      </c>
      <c r="P10" s="117"/>
      <c r="Q10" s="114" t="s">
        <v>10</v>
      </c>
      <c r="R10" s="115"/>
      <c r="S10" s="114" t="s">
        <v>11</v>
      </c>
      <c r="T10" s="115"/>
      <c r="U10" s="114" t="s">
        <v>12</v>
      </c>
      <c r="V10" s="115"/>
      <c r="W10" s="114" t="s">
        <v>53</v>
      </c>
      <c r="X10" s="115"/>
      <c r="Y10" s="116" t="s">
        <v>47</v>
      </c>
      <c r="Z10" s="113"/>
      <c r="AA10" s="114" t="s">
        <v>38</v>
      </c>
      <c r="AB10" s="115"/>
      <c r="AC10" s="114" t="s">
        <v>13</v>
      </c>
      <c r="AD10" s="115"/>
      <c r="AE10" s="112" t="s">
        <v>57</v>
      </c>
      <c r="AF10" s="113"/>
      <c r="AG10" s="112" t="s">
        <v>48</v>
      </c>
      <c r="AH10" s="113"/>
      <c r="AI10" s="112" t="s">
        <v>49</v>
      </c>
      <c r="AJ10" s="113"/>
      <c r="AK10" s="112" t="s">
        <v>50</v>
      </c>
      <c r="AL10" s="113"/>
      <c r="AM10" s="112" t="s">
        <v>51</v>
      </c>
      <c r="AN10" s="113"/>
      <c r="AO10" s="122" t="s">
        <v>14</v>
      </c>
      <c r="AP10" s="123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0</v>
      </c>
      <c r="F12" s="52">
        <v>0</v>
      </c>
      <c r="G12" s="52">
        <v>341.80999999999995</v>
      </c>
      <c r="H12" s="52">
        <v>0</v>
      </c>
      <c r="I12" s="52">
        <v>5889</v>
      </c>
      <c r="J12" s="52">
        <v>1028</v>
      </c>
      <c r="K12" s="52">
        <v>541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1100</v>
      </c>
      <c r="R12" s="52">
        <v>0</v>
      </c>
      <c r="S12" s="52">
        <v>0</v>
      </c>
      <c r="T12" s="52">
        <v>0</v>
      </c>
      <c r="U12" s="52">
        <v>2560</v>
      </c>
      <c r="V12" s="52">
        <v>0</v>
      </c>
      <c r="W12" s="52">
        <v>1020</v>
      </c>
      <c r="X12" s="52">
        <v>0</v>
      </c>
      <c r="Y12" s="52">
        <v>2544.2529715666337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13996.062971566633</v>
      </c>
      <c r="AP12" s="53">
        <f>SUMIF($C$11:$AN$11,"I.Mad",C12:AN12)</f>
        <v>1028</v>
      </c>
      <c r="AQ12" s="53">
        <f>SUM(AO12:AP12)</f>
        <v>15024.062971566633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 t="s">
        <v>20</v>
      </c>
      <c r="F13" s="54" t="s">
        <v>20</v>
      </c>
      <c r="G13" s="54">
        <v>14</v>
      </c>
      <c r="H13" s="54" t="s">
        <v>20</v>
      </c>
      <c r="I13" s="54">
        <v>86</v>
      </c>
      <c r="J13" s="54">
        <v>34</v>
      </c>
      <c r="K13" s="54">
        <v>8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8</v>
      </c>
      <c r="R13" s="54" t="s">
        <v>20</v>
      </c>
      <c r="S13" s="54" t="s">
        <v>20</v>
      </c>
      <c r="T13" s="54" t="s">
        <v>20</v>
      </c>
      <c r="U13" s="54">
        <v>10</v>
      </c>
      <c r="V13" s="54" t="s">
        <v>20</v>
      </c>
      <c r="W13" s="54">
        <v>4</v>
      </c>
      <c r="X13" s="54" t="s">
        <v>20</v>
      </c>
      <c r="Y13" s="54">
        <v>21</v>
      </c>
      <c r="Z13" s="54" t="s">
        <v>20</v>
      </c>
      <c r="AA13" s="54" t="s">
        <v>20</v>
      </c>
      <c r="AB13" s="54" t="s">
        <v>20</v>
      </c>
      <c r="AC13" s="54" t="s">
        <v>20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151</v>
      </c>
      <c r="AP13" s="53">
        <f>SUMIF($C$11:$AN$11,"I.Mad",C13:AN13)</f>
        <v>34</v>
      </c>
      <c r="AQ13" s="53">
        <f>SUM(AO13:AP13)</f>
        <v>185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20</v>
      </c>
      <c r="F14" s="54" t="s">
        <v>20</v>
      </c>
      <c r="G14" s="54">
        <v>10</v>
      </c>
      <c r="H14" s="54" t="s">
        <v>20</v>
      </c>
      <c r="I14" s="54">
        <v>9</v>
      </c>
      <c r="J14" s="54" t="s">
        <v>63</v>
      </c>
      <c r="K14" s="54">
        <v>4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3</v>
      </c>
      <c r="R14" s="54" t="s">
        <v>20</v>
      </c>
      <c r="S14" s="54" t="s">
        <v>20</v>
      </c>
      <c r="T14" s="54" t="s">
        <v>20</v>
      </c>
      <c r="U14" s="54">
        <v>4</v>
      </c>
      <c r="V14" s="54" t="s">
        <v>20</v>
      </c>
      <c r="W14" s="54">
        <v>4</v>
      </c>
      <c r="X14" s="54" t="s">
        <v>20</v>
      </c>
      <c r="Y14" s="54">
        <v>9</v>
      </c>
      <c r="Z14" s="54" t="s">
        <v>20</v>
      </c>
      <c r="AA14" s="54" t="s">
        <v>20</v>
      </c>
      <c r="AB14" s="54" t="s">
        <v>20</v>
      </c>
      <c r="AC14" s="54" t="s">
        <v>20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43</v>
      </c>
      <c r="AP14" s="53">
        <f>SUMIF($C$11:$AN$11,"I.Mad",C14:AN14)</f>
        <v>0</v>
      </c>
      <c r="AQ14" s="53">
        <f>SUM(AO14:AP14)</f>
        <v>43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 t="s">
        <v>20</v>
      </c>
      <c r="G15" s="54">
        <v>5.3096719526998477</v>
      </c>
      <c r="H15" s="54" t="s">
        <v>20</v>
      </c>
      <c r="I15" s="54">
        <v>64.804891968906134</v>
      </c>
      <c r="J15" s="54" t="s">
        <v>20</v>
      </c>
      <c r="K15" s="54">
        <v>58.010067921582582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13.066066401344948</v>
      </c>
      <c r="R15" s="54" t="s">
        <v>20</v>
      </c>
      <c r="S15" s="54" t="s">
        <v>20</v>
      </c>
      <c r="T15" s="54" t="s">
        <v>20</v>
      </c>
      <c r="U15" s="54">
        <v>2.8546012510297074</v>
      </c>
      <c r="V15" s="54" t="s">
        <v>20</v>
      </c>
      <c r="W15" s="54">
        <v>73.254601116510912</v>
      </c>
      <c r="X15" s="54" t="s">
        <v>20</v>
      </c>
      <c r="Y15" s="54">
        <v>59.863352591310438</v>
      </c>
      <c r="Z15" s="54" t="s">
        <v>20</v>
      </c>
      <c r="AA15" s="54" t="s">
        <v>20</v>
      </c>
      <c r="AB15" s="54" t="s">
        <v>20</v>
      </c>
      <c r="AC15" s="54" t="s">
        <v>20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 t="s">
        <v>20</v>
      </c>
      <c r="G16" s="59">
        <v>13</v>
      </c>
      <c r="H16" s="59" t="s">
        <v>20</v>
      </c>
      <c r="I16" s="59">
        <v>9.5</v>
      </c>
      <c r="J16" s="59" t="s">
        <v>20</v>
      </c>
      <c r="K16" s="59">
        <v>11.5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13</v>
      </c>
      <c r="R16" s="59" t="s">
        <v>20</v>
      </c>
      <c r="S16" s="59" t="s">
        <v>20</v>
      </c>
      <c r="T16" s="59" t="s">
        <v>20</v>
      </c>
      <c r="U16" s="59">
        <v>13</v>
      </c>
      <c r="V16" s="59" t="s">
        <v>20</v>
      </c>
      <c r="W16" s="59">
        <v>10.5</v>
      </c>
      <c r="X16" s="59" t="s">
        <v>20</v>
      </c>
      <c r="Y16" s="59">
        <v>11.5</v>
      </c>
      <c r="Z16" s="59" t="s">
        <v>20</v>
      </c>
      <c r="AA16" s="59" t="s">
        <v>20</v>
      </c>
      <c r="AB16" s="59" t="s">
        <v>20</v>
      </c>
      <c r="AC16" s="59" t="s">
        <v>20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>
        <v>1.71</v>
      </c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72">
        <v>1.5453894152149898</v>
      </c>
      <c r="Z24" s="72"/>
      <c r="AA24" s="56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3.2553894152149896</v>
      </c>
      <c r="AP24" s="53">
        <f>SUMIF($C$11:$AN$11,"I.Mad",C24:AN24)</f>
        <v>0</v>
      </c>
      <c r="AQ24" s="72">
        <f t="shared" ref="AQ24:AQ37" si="0">SUM(AO24:AP24)</f>
        <v>3.2553894152149896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72"/>
      <c r="S25" s="72"/>
      <c r="T25" s="72"/>
      <c r="U25" s="72"/>
      <c r="V25" s="72"/>
      <c r="W25" s="72"/>
      <c r="X25" s="72"/>
      <c r="Y25" s="72">
        <v>15.945345311857832</v>
      </c>
      <c r="Z25" s="110"/>
      <c r="AA25" s="56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15.945345311857832</v>
      </c>
      <c r="AP25" s="53">
        <f t="shared" ref="AP25:AP37" si="2">SUMIF($C$11:$AN$11,"I.Mad",C25:AN25)</f>
        <v>0</v>
      </c>
      <c r="AQ25" s="72">
        <f>SUM(AO25:AP25)</f>
        <v>15.945345311857832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56"/>
      <c r="AC29" s="109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>
        <v>0.20129370629370635</v>
      </c>
      <c r="Z30" s="110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0.20129370629370635</v>
      </c>
      <c r="AP30" s="53">
        <f t="shared" si="2"/>
        <v>0</v>
      </c>
      <c r="AQ30" s="56">
        <f t="shared" si="0"/>
        <v>0.20129370629370635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72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0</v>
      </c>
      <c r="F38" s="56">
        <f t="shared" si="3"/>
        <v>0</v>
      </c>
      <c r="G38" s="56">
        <f t="shared" si="3"/>
        <v>341.80999999999995</v>
      </c>
      <c r="H38" s="56">
        <f t="shared" si="3"/>
        <v>0</v>
      </c>
      <c r="I38" s="56">
        <f t="shared" si="3"/>
        <v>5890.71</v>
      </c>
      <c r="J38" s="56">
        <f t="shared" si="3"/>
        <v>1028</v>
      </c>
      <c r="K38" s="56">
        <f t="shared" si="3"/>
        <v>541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1100</v>
      </c>
      <c r="R38" s="56">
        <f t="shared" si="3"/>
        <v>0</v>
      </c>
      <c r="S38" s="56">
        <f t="shared" si="3"/>
        <v>0</v>
      </c>
      <c r="T38" s="56">
        <f t="shared" si="3"/>
        <v>0</v>
      </c>
      <c r="U38" s="56">
        <f t="shared" si="3"/>
        <v>2560</v>
      </c>
      <c r="V38" s="56">
        <f t="shared" si="3"/>
        <v>0</v>
      </c>
      <c r="W38" s="56">
        <f t="shared" si="3"/>
        <v>1020</v>
      </c>
      <c r="X38" s="56">
        <f t="shared" si="3"/>
        <v>0</v>
      </c>
      <c r="Y38" s="56">
        <f t="shared" si="3"/>
        <v>2561.9450000000002</v>
      </c>
      <c r="Z38" s="56">
        <f t="shared" si="3"/>
        <v>0</v>
      </c>
      <c r="AA38" s="56">
        <f t="shared" si="3"/>
        <v>0</v>
      </c>
      <c r="AB38" s="56">
        <f t="shared" si="3"/>
        <v>0</v>
      </c>
      <c r="AC38" s="56">
        <f t="shared" si="3"/>
        <v>0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14015.465</v>
      </c>
      <c r="AP38" s="56">
        <f>SUM(AP12,AP18,AP24:AP37)</f>
        <v>1028</v>
      </c>
      <c r="AQ38" s="56">
        <f>SUM(AO38:AP38)</f>
        <v>15043.465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16.899999999999999</v>
      </c>
      <c r="H39" s="58"/>
      <c r="I39" s="91">
        <v>20.5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17.7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65</v>
      </c>
      <c r="AN43" s="4"/>
    </row>
    <row r="44" spans="2:43" ht="30.75" x14ac:dyDescent="0.45">
      <c r="B44" s="22" t="s">
        <v>62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1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1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1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1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2017-01-03T16:34:25Z</dcterms:modified>
</cp:coreProperties>
</file>