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ranco.IMARPE\Documents\Seguimiento\Porcentas\PORCENTA16\"/>
    </mc:Choice>
  </mc:AlternateContent>
  <bookViews>
    <workbookView xWindow="0" yWindow="0" windowWidth="24000" windowHeight="9135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<sst xmlns="http://schemas.openxmlformats.org/spreadsheetml/2006/main" count="367" uniqueCount="66">
  <si>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</si>
  <si>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</si>
  <si>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</si>
  <si>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</si>
  <si>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</si>
  <si>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</si>
  <si>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</si>
  <si>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</si>
  <si>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</si>
  <si>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</si>
  <si>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</si>
  <si>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</si>
  <si>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</si>
  <si>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</si>
  <si>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</si>
  <si>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</si>
  <si>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</si>
  <si>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</si>
  <si>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</si>
  <si>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</si>
  <si>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</si>
  <si>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</si>
  <si>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</si>
  <si>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</si>
  <si>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</si>
  <si>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</si>
  <si>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</si>
  <si>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</si>
  <si>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</si>
  <si>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</si>
  <si>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</si>
  <si>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</si>
  <si>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</si>
  <si>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</si>
  <si>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CAMOTILLO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</si>
  <si>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</si>
  <si>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</si>
  <si>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</si>
  <si>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</si>
  <si>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</si>
  <si>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</si>
  <si>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</si>
  <si>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</si>
  <si>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</si>
  <si>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</si>
  <si>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AGUJILLA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</si>
  <si>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</si>
  <si>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</si>
  <si>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</si>
  <si>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</si>
  <si>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</si>
  <si>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</si>
  <si>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</si>
  <si>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</si>
  <si>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</si>
  <si>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</si>
  <si>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</si>
  <si>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</si>
  <si>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</si>
  <si>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</si>
  <si>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GCQ/due/jsr/mfm/hts</t>
  </si>
  <si>
    <t>Chancay</t>
  </si>
  <si>
    <t>S/M</t>
  </si>
  <si>
    <t>R.M.Nº 003-2015-PRODUCE, R.M.N°246-2015 PRODUCE, R.M.N°369-2015 PRODUCE, R.M.N°424-2015-PRODUCE, R.M.N°443-2015-PRODUCE</t>
  </si>
  <si>
    <t xml:space="preserve">        Fecha  : 04/01/2016</t>
  </si>
  <si>
    <t>Callao, 05 de Enero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</si>
</sst>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22"/>
      <color indexed="8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26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7" fillId="0" borderId="0" xfId="12" applyNumberFormat="1" applyFont="1" applyBorder="1" applyAlignment="1">
      <alignment horizontal="center"/>
    </xf>
    <xf numFmtId="1" fontId="27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8" fillId="0" borderId="0" xfId="0" applyFont="1"/>
    <xf numFmtId="0" fontId="29" fillId="0" borderId="0" xfId="0" applyFont="1"/>
    <xf numFmtId="0" fontId="31" fillId="0" borderId="0" xfId="0" applyFont="1"/>
    <xf numFmtId="1" fontId="24" fillId="0" borderId="0" xfId="0" applyNumberFormat="1" applyFont="1"/>
    <xf numFmtId="0" fontId="20" fillId="0" borderId="0" xfId="0" applyFont="1" applyBorder="1"/>
    <xf numFmtId="0" fontId="23" fillId="0" borderId="2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quotePrefix="1" applyFont="1" applyFill="1" applyBorder="1" applyAlignment="1">
      <alignment horizontal="center"/>
    </xf>
    <xf numFmtId="0" fontId="25" fillId="0" borderId="2" xfId="0" quotePrefix="1" applyFont="1" applyFill="1" applyBorder="1" applyAlignment="1">
      <alignment horizontal="center"/>
    </xf>
    <xf numFmtId="0" fontId="25" fillId="0" borderId="4" xfId="0" quotePrefix="1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8" zoomScaleNormal="28" workbookViewId="0">
      <selection activeCell="K31" sqref="K31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2.28515625" style="2" customWidth="1"/>
    <col min="20" max="20" width="22.7109375" style="2" customWidth="1"/>
    <col min="21" max="21" width="21.5703125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3.5703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48</v>
      </c>
    </row>
    <row r="2" spans="2:48" ht="30" x14ac:dyDescent="0.4">
      <c r="B2" s="95" t="s">
        <v>49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9" t="s">
        <v>47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</row>
    <row r="5" spans="2:48" ht="35.25" x14ac:dyDescent="0.5">
      <c r="B5" s="119" t="s">
        <v>43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0" t="s">
        <v>40</v>
      </c>
      <c r="AN6" s="120"/>
      <c r="AO6" s="120"/>
      <c r="AP6" s="120"/>
      <c r="AQ6" s="120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1"/>
      <c r="AP7" s="121"/>
      <c r="AQ7" s="121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2" t="s">
        <v>64</v>
      </c>
      <c r="AP8" s="122"/>
      <c r="AQ8" s="122"/>
    </row>
    <row r="9" spans="2:48" ht="21.75" customHeight="1" x14ac:dyDescent="0.4">
      <c r="B9" s="15" t="s">
        <v>2</v>
      </c>
      <c r="C9" s="12" t="s">
        <v>63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4" t="s">
        <v>4</v>
      </c>
      <c r="D10" s="113"/>
      <c r="E10" s="114" t="s">
        <v>5</v>
      </c>
      <c r="F10" s="113"/>
      <c r="G10" s="114" t="s">
        <v>6</v>
      </c>
      <c r="H10" s="113"/>
      <c r="I10" s="118" t="s">
        <v>50</v>
      </c>
      <c r="J10" s="118"/>
      <c r="K10" s="118" t="s">
        <v>7</v>
      </c>
      <c r="L10" s="118"/>
      <c r="M10" s="116" t="s">
        <v>8</v>
      </c>
      <c r="N10" s="117"/>
      <c r="O10" s="114" t="s">
        <v>9</v>
      </c>
      <c r="P10" s="115"/>
      <c r="Q10" s="114" t="s">
        <v>10</v>
      </c>
      <c r="R10" s="113"/>
      <c r="S10" s="114" t="s">
        <v>11</v>
      </c>
      <c r="T10" s="113"/>
      <c r="U10" s="114" t="s">
        <v>12</v>
      </c>
      <c r="V10" s="113"/>
      <c r="W10" s="114" t="s">
        <v>61</v>
      </c>
      <c r="X10" s="113"/>
      <c r="Y10" s="114" t="s">
        <v>53</v>
      </c>
      <c r="Z10" s="113"/>
      <c r="AA10" s="114" t="s">
        <v>41</v>
      </c>
      <c r="AB10" s="113"/>
      <c r="AC10" s="114" t="s">
        <v>13</v>
      </c>
      <c r="AD10" s="113"/>
      <c r="AE10" s="112" t="s">
        <v>54</v>
      </c>
      <c r="AF10" s="113"/>
      <c r="AG10" s="112" t="s">
        <v>55</v>
      </c>
      <c r="AH10" s="113"/>
      <c r="AI10" s="112" t="s">
        <v>56</v>
      </c>
      <c r="AJ10" s="113"/>
      <c r="AK10" s="112" t="s">
        <v>57</v>
      </c>
      <c r="AL10" s="113"/>
      <c r="AM10" s="112" t="s">
        <v>58</v>
      </c>
      <c r="AN10" s="113"/>
      <c r="AO10" s="123" t="s">
        <v>14</v>
      </c>
      <c r="AP10" s="124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5447</v>
      </c>
      <c r="H12" s="53">
        <v>0</v>
      </c>
      <c r="I12" s="53">
        <v>9340</v>
      </c>
      <c r="J12" s="53">
        <v>4275</v>
      </c>
      <c r="K12" s="53">
        <v>1672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710</v>
      </c>
      <c r="R12" s="53">
        <v>40</v>
      </c>
      <c r="S12" s="53">
        <v>210</v>
      </c>
      <c r="T12" s="53">
        <v>50</v>
      </c>
      <c r="U12" s="53">
        <v>850</v>
      </c>
      <c r="V12" s="53">
        <v>90</v>
      </c>
      <c r="W12" s="53">
        <v>140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2280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20649</v>
      </c>
      <c r="AP12" s="54">
        <f>SUMIF($C$11:$AN$11,"I.Mad",C12:AN12)</f>
        <v>4455</v>
      </c>
      <c r="AQ12" s="54">
        <f>SUM(AO12:AP12)</f>
        <v>25104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>
        <v>21</v>
      </c>
      <c r="H13" s="55" t="s">
        <v>20</v>
      </c>
      <c r="I13" s="55">
        <v>47</v>
      </c>
      <c r="J13" s="55">
        <v>81</v>
      </c>
      <c r="K13" s="55">
        <v>9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>
        <v>9</v>
      </c>
      <c r="R13" s="55">
        <v>1</v>
      </c>
      <c r="S13" s="55">
        <v>4</v>
      </c>
      <c r="T13" s="55">
        <v>2</v>
      </c>
      <c r="U13" s="55">
        <v>9</v>
      </c>
      <c r="V13" s="55">
        <v>4</v>
      </c>
      <c r="W13" s="55">
        <v>3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>
        <v>10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 t="shared" ref="AO13:AO14" si="0">SUMIF($C$11:$AN$11,"Ind*",C13:AN13)</f>
        <v>112</v>
      </c>
      <c r="AP13" s="54">
        <f t="shared" ref="AP13:AP14" si="1">SUMIF($C$11:$AN$11,"I.Mad",C13:AN13)</f>
        <v>88</v>
      </c>
      <c r="AQ13" s="54">
        <f>SUM(AO13:AP13)</f>
        <v>200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>
        <v>8</v>
      </c>
      <c r="H14" s="55" t="s">
        <v>20</v>
      </c>
      <c r="I14" s="55">
        <v>8</v>
      </c>
      <c r="J14" s="55">
        <v>2</v>
      </c>
      <c r="K14" s="55">
        <v>5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>
        <v>4</v>
      </c>
      <c r="R14" s="55">
        <v>1</v>
      </c>
      <c r="S14" s="55" t="s">
        <v>62</v>
      </c>
      <c r="T14" s="55" t="s">
        <v>62</v>
      </c>
      <c r="U14" s="55">
        <v>3</v>
      </c>
      <c r="V14" s="55">
        <v>2</v>
      </c>
      <c r="W14" s="55">
        <v>3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>
        <v>2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 t="shared" si="0"/>
        <v>33</v>
      </c>
      <c r="AP14" s="54">
        <f t="shared" si="1"/>
        <v>5</v>
      </c>
      <c r="AQ14" s="54">
        <f>SUM(AO14:AP14)</f>
        <v>38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>
        <v>69.661812169528588</v>
      </c>
      <c r="H15" s="55" t="s">
        <v>20</v>
      </c>
      <c r="I15" s="55">
        <v>58.026023756468618</v>
      </c>
      <c r="J15" s="55">
        <v>64.484338548353122</v>
      </c>
      <c r="K15" s="55">
        <v>66.101191832503758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>
        <v>3.106703608223635</v>
      </c>
      <c r="R15" s="55">
        <v>4.1450777202072544</v>
      </c>
      <c r="S15" s="55" t="s">
        <v>20</v>
      </c>
      <c r="T15" s="55" t="s">
        <v>20</v>
      </c>
      <c r="U15" s="55">
        <v>1.0515975650908242</v>
      </c>
      <c r="V15" s="55">
        <v>2.5958217443274143</v>
      </c>
      <c r="W15" s="55">
        <v>0.75374943784257564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>
        <v>78.001617111203487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>
        <v>11.5</v>
      </c>
      <c r="H16" s="61" t="s">
        <v>20</v>
      </c>
      <c r="I16" s="61">
        <v>12</v>
      </c>
      <c r="J16" s="61">
        <v>11.5</v>
      </c>
      <c r="K16" s="61">
        <v>11.5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>
        <v>13.5</v>
      </c>
      <c r="R16" s="61">
        <v>13</v>
      </c>
      <c r="S16" s="61" t="s">
        <v>20</v>
      </c>
      <c r="T16" s="61" t="s">
        <v>20</v>
      </c>
      <c r="U16" s="61">
        <v>13.5</v>
      </c>
      <c r="V16" s="61">
        <v>13.5</v>
      </c>
      <c r="W16" s="61">
        <v>13.5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>
        <v>11.5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 t="shared" ref="AO19:AO20" si="2">SUMIF($C$11:$AN$11,"Ind*",C19:AN19)</f>
        <v>0</v>
      </c>
      <c r="AP19" s="54">
        <f t="shared" ref="AP19:AP20" si="3"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 t="shared" si="2"/>
        <v>0</v>
      </c>
      <c r="AP20" s="54">
        <f t="shared" si="3"/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4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5">SUMIF($C$11:$AN$11,"Ind*",C25:AN25)</f>
        <v>0</v>
      </c>
      <c r="AP25" s="54">
        <f t="shared" ref="AP25:AP37" si="6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46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5"/>
        <v>0</v>
      </c>
      <c r="AP26" s="54">
        <f t="shared" si="6"/>
        <v>0</v>
      </c>
      <c r="AQ26" s="58">
        <f t="shared" si="4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5"/>
        <v>0</v>
      </c>
      <c r="AP27" s="54">
        <f t="shared" si="6"/>
        <v>0</v>
      </c>
      <c r="AQ27" s="58">
        <f t="shared" si="4"/>
        <v>0</v>
      </c>
      <c r="AT27" s="20"/>
      <c r="AU27" s="20"/>
      <c r="AV27" s="20"/>
    </row>
    <row r="28" spans="2:48" ht="50.25" customHeight="1" x14ac:dyDescent="0.55000000000000004">
      <c r="B28" s="86" t="s">
        <v>59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5"/>
        <v>0</v>
      </c>
      <c r="AP28" s="54">
        <f t="shared" si="6"/>
        <v>0</v>
      </c>
      <c r="AQ28" s="58">
        <f t="shared" si="4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74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5"/>
        <v>0</v>
      </c>
      <c r="AP29" s="54">
        <f t="shared" si="6"/>
        <v>0</v>
      </c>
      <c r="AQ29" s="58">
        <f t="shared" si="4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5"/>
        <v>0</v>
      </c>
      <c r="AP30" s="54">
        <f t="shared" si="6"/>
        <v>0</v>
      </c>
      <c r="AQ30" s="58">
        <f t="shared" si="4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5"/>
        <v>0</v>
      </c>
      <c r="AP31" s="54">
        <f t="shared" si="6"/>
        <v>0</v>
      </c>
      <c r="AQ31" s="58">
        <f t="shared" si="4"/>
        <v>0</v>
      </c>
      <c r="AT31" s="20"/>
      <c r="AU31" s="20"/>
      <c r="AV31" s="20"/>
    </row>
    <row r="32" spans="2:48" ht="50.25" customHeight="1" x14ac:dyDescent="0.55000000000000004">
      <c r="B32" s="84" t="s">
        <v>34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5"/>
        <v>0</v>
      </c>
      <c r="AP32" s="54">
        <f t="shared" si="6"/>
        <v>0</v>
      </c>
      <c r="AQ32" s="58">
        <f t="shared" si="4"/>
        <v>0</v>
      </c>
    </row>
    <row r="33" spans="2:43" ht="50.25" customHeight="1" x14ac:dyDescent="0.55000000000000004">
      <c r="B33" s="84" t="s">
        <v>51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5"/>
        <v>0</v>
      </c>
      <c r="AP33" s="54">
        <f t="shared" si="6"/>
        <v>0</v>
      </c>
      <c r="AQ33" s="58">
        <f t="shared" si="4"/>
        <v>0</v>
      </c>
    </row>
    <row r="34" spans="2:43" ht="50.25" customHeight="1" x14ac:dyDescent="0.55000000000000004">
      <c r="B34" s="84" t="s">
        <v>35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5"/>
        <v>0</v>
      </c>
      <c r="AP34" s="54">
        <f t="shared" si="6"/>
        <v>0</v>
      </c>
      <c r="AQ34" s="58">
        <f t="shared" si="4"/>
        <v>0</v>
      </c>
    </row>
    <row r="35" spans="2:43" ht="50.25" customHeight="1" x14ac:dyDescent="0.55000000000000004">
      <c r="B35" s="84" t="s">
        <v>36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5"/>
        <v>0</v>
      </c>
      <c r="AP35" s="54">
        <f t="shared" si="6"/>
        <v>0</v>
      </c>
      <c r="AQ35" s="58">
        <f t="shared" si="4"/>
        <v>0</v>
      </c>
    </row>
    <row r="36" spans="2:43" ht="50.25" customHeight="1" x14ac:dyDescent="0.55000000000000004">
      <c r="B36" s="84" t="s">
        <v>45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5"/>
        <v>0</v>
      </c>
      <c r="AP36" s="54">
        <f t="shared" si="6"/>
        <v>0</v>
      </c>
      <c r="AQ36" s="58">
        <f t="shared" si="4"/>
        <v>0</v>
      </c>
    </row>
    <row r="37" spans="2:43" ht="50.25" customHeight="1" x14ac:dyDescent="0.55000000000000004">
      <c r="B37" s="84" t="s">
        <v>52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5"/>
        <v>0</v>
      </c>
      <c r="AP37" s="54">
        <f t="shared" si="6"/>
        <v>0</v>
      </c>
      <c r="AQ37" s="58">
        <f t="shared" si="4"/>
        <v>0</v>
      </c>
    </row>
    <row r="38" spans="2:43" ht="50.25" customHeight="1" x14ac:dyDescent="0.55000000000000004">
      <c r="B38" s="86" t="s">
        <v>37</v>
      </c>
      <c r="C38" s="58">
        <f>+SUM(C12,C18,C24:C37)</f>
        <v>0</v>
      </c>
      <c r="D38" s="58">
        <f t="shared" ref="D38:X38" si="7">+SUM(D12,D18,D24:D37)</f>
        <v>0</v>
      </c>
      <c r="E38" s="58">
        <f t="shared" si="7"/>
        <v>0</v>
      </c>
      <c r="F38" s="58">
        <f t="shared" si="7"/>
        <v>0</v>
      </c>
      <c r="G38" s="58">
        <f t="shared" si="7"/>
        <v>5447</v>
      </c>
      <c r="H38" s="58">
        <f t="shared" si="7"/>
        <v>0</v>
      </c>
      <c r="I38" s="58">
        <f t="shared" si="7"/>
        <v>9340</v>
      </c>
      <c r="J38" s="58">
        <f t="shared" si="7"/>
        <v>4275</v>
      </c>
      <c r="K38" s="58">
        <f t="shared" si="7"/>
        <v>1672</v>
      </c>
      <c r="L38" s="58">
        <f t="shared" si="7"/>
        <v>0</v>
      </c>
      <c r="M38" s="58">
        <f t="shared" si="7"/>
        <v>0</v>
      </c>
      <c r="N38" s="58">
        <f t="shared" si="7"/>
        <v>0</v>
      </c>
      <c r="O38" s="58">
        <f t="shared" si="7"/>
        <v>0</v>
      </c>
      <c r="P38" s="58">
        <f t="shared" si="7"/>
        <v>0</v>
      </c>
      <c r="Q38" s="58">
        <f t="shared" si="7"/>
        <v>710</v>
      </c>
      <c r="R38" s="58">
        <f t="shared" si="7"/>
        <v>40</v>
      </c>
      <c r="S38" s="58">
        <f t="shared" si="7"/>
        <v>210</v>
      </c>
      <c r="T38" s="58">
        <f t="shared" si="7"/>
        <v>50</v>
      </c>
      <c r="U38" s="58">
        <f t="shared" si="7"/>
        <v>850</v>
      </c>
      <c r="V38" s="58">
        <f t="shared" si="7"/>
        <v>90</v>
      </c>
      <c r="W38" s="58">
        <f t="shared" si="7"/>
        <v>140</v>
      </c>
      <c r="X38" s="58">
        <f t="shared" si="7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8">+SUM(AB12,AB18,AB24:AB37)</f>
        <v>0</v>
      </c>
      <c r="AC38" s="58">
        <f>+SUM(AC12,AC18,AC24:AC37)</f>
        <v>2280</v>
      </c>
      <c r="AD38" s="58">
        <f t="shared" si="8"/>
        <v>0</v>
      </c>
      <c r="AE38" s="58">
        <f t="shared" si="8"/>
        <v>0</v>
      </c>
      <c r="AF38" s="58">
        <f t="shared" si="8"/>
        <v>0</v>
      </c>
      <c r="AG38" s="58">
        <f t="shared" si="8"/>
        <v>0</v>
      </c>
      <c r="AH38" s="58">
        <f t="shared" si="8"/>
        <v>0</v>
      </c>
      <c r="AI38" s="58">
        <f t="shared" si="8"/>
        <v>0</v>
      </c>
      <c r="AJ38" s="58">
        <f t="shared" si="8"/>
        <v>0</v>
      </c>
      <c r="AK38" s="58">
        <f t="shared" si="8"/>
        <v>0</v>
      </c>
      <c r="AL38" s="58">
        <f t="shared" si="8"/>
        <v>0</v>
      </c>
      <c r="AM38" s="58">
        <f>+SUM(AM12,AM18,AM24:AM37)</f>
        <v>0</v>
      </c>
      <c r="AN38" s="58">
        <f t="shared" si="8"/>
        <v>0</v>
      </c>
      <c r="AO38" s="58">
        <f>SUM(AO12,AO18,AO24:AO37)</f>
        <v>20649</v>
      </c>
      <c r="AP38" s="58">
        <f>SUM(AP12,AP18,AP24:AP37)</f>
        <v>4455</v>
      </c>
      <c r="AQ38" s="58">
        <f>SUM(AO38:AP38)</f>
        <v>25104</v>
      </c>
    </row>
    <row r="39" spans="2:43" ht="50.25" customHeight="1" x14ac:dyDescent="0.55000000000000004">
      <c r="B39" s="83" t="s">
        <v>42</v>
      </c>
      <c r="C39" s="25"/>
      <c r="D39" s="25"/>
      <c r="E39" s="25"/>
      <c r="F39" s="60"/>
      <c r="G39" s="60">
        <v>20.7</v>
      </c>
      <c r="H39" s="60"/>
      <c r="I39" s="93">
        <v>23.73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/>
      <c r="AN39" s="60"/>
      <c r="AO39" s="26"/>
      <c r="AP39" s="26"/>
      <c r="AQ39" s="9"/>
    </row>
    <row r="40" spans="2:43" x14ac:dyDescent="0.35">
      <c r="B40" s="21" t="s">
        <v>38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44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39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65</v>
      </c>
      <c r="AN43" s="4"/>
    </row>
    <row r="44" spans="2:43" ht="30.75" x14ac:dyDescent="0.45">
      <c r="B44" s="22" t="s">
        <v>60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x14ac:dyDescent="0.35">
      <c r="B46" s="97"/>
      <c r="C46" s="97"/>
      <c r="D46" s="70"/>
      <c r="E46" s="70"/>
      <c r="F46" s="70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7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Milagros Franco Melendez</cp:lastModifiedBy>
  <cp:lastPrinted>2015-12-18T17:21:03Z</cp:lastPrinted>
  <dcterms:created xsi:type="dcterms:W3CDTF">2008-10-21T17:58:04Z</dcterms:created>
  <dcterms:modified xsi:type="dcterms:W3CDTF">2016-01-05T15:46:39Z</dcterms:modified>
</cp:coreProperties>
</file>