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9\Industrial\"/>
    </mc:Choice>
  </mc:AlternateContent>
  <bookViews>
    <workbookView showHorizontalScroll="0" showVerticalScroll="0" showSheetTabs="0" xWindow="0" yWindow="0" windowWidth="13128" windowHeight="8736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<sst xmlns="http://schemas.openxmlformats.org/spreadsheetml/2006/main" count="391" uniqueCount="69">
  <si>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</si>
  <si>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</si>
  <si>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</si>
  <si>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</si>
  <si>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</si>
  <si>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</si>
  <si>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</si>
  <si>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</si>
  <si>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</si>
  <si>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</si>
  <si>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</si>
  <si>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</si>
  <si>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</si>
  <si>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</si>
  <si>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</si>
  <si>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</si>
  <si>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</si>
  <si>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</si>
  <si>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</si>
  <si>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</si>
  <si>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</si>
  <si>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</si>
  <si>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</si>
  <si>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</si>
  <si>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</si>
  <si>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</si>
  <si>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</si>
  <si>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</si>
  <si>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</si>
  <si>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</si>
  <si>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</si>
  <si>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</si>
  <si>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</si>
  <si>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</si>
  <si>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</si>
  <si>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</si>
  <si>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</si>
  <si>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</si>
  <si>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</si>
  <si>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</si>
  <si>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</si>
  <si>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</si>
  <si>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</si>
  <si>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</si>
  <si>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</si>
  <si>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</si>
  <si>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</si>
  <si>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</si>
  <si>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</si>
  <si>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</si>
  <si>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</si>
  <si>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</si>
  <si>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</si>
  <si>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</si>
  <si>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</si>
  <si>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</si>
  <si>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</si>
  <si>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</si>
  <si>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</si>
  <si>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</si>
  <si>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</si>
  <si>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</si>
  <si>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</si>
  <si>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 xml:space="preserve">           Atención: Sr. Raúl Pérez-Reyes Espejo</t>
  </si>
  <si>
    <t>AGUJILLA</t>
  </si>
  <si>
    <t>R.M.N°504-2018-PRODUCE,  R.M.N°509-2018-PRODUCE</t>
  </si>
  <si>
    <t>Callao, 07 de enero del 2019</t>
  </si>
  <si>
    <t xml:space="preserve">        Fecha  : 05/01/2019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</si>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</sst>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165" fontId="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8" fillId="0" borderId="0"/>
    <xf numFmtId="16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10" fillId="0" borderId="0" xfId="0" applyFont="1" applyBorder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Border="1"/>
    <xf numFmtId="0" fontId="11" fillId="3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1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20" fontId="10" fillId="0" borderId="0" xfId="0" quotePrefix="1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8" fontId="9" fillId="0" borderId="0" xfId="0" applyNumberFormat="1" applyFont="1"/>
    <xf numFmtId="0" fontId="10" fillId="0" borderId="0" xfId="0" applyFont="1" applyBorder="1" applyAlignment="1">
      <alignment horizontal="left"/>
    </xf>
    <xf numFmtId="0" fontId="15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167" fontId="10" fillId="0" borderId="0" xfId="0" applyNumberFormat="1" applyFont="1" applyBorder="1"/>
    <xf numFmtId="167" fontId="11" fillId="3" borderId="5" xfId="0" applyNumberFormat="1" applyFont="1" applyFill="1" applyBorder="1" applyAlignment="1">
      <alignment horizontal="center" wrapText="1"/>
    </xf>
    <xf numFmtId="167" fontId="11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13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/>
    <xf numFmtId="167" fontId="1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1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3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9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Fill="1"/>
    <xf numFmtId="0" fontId="13" fillId="0" borderId="0" xfId="0" applyFont="1" applyAlignment="1">
      <alignment horizontal="left"/>
    </xf>
    <xf numFmtId="49" fontId="13" fillId="0" borderId="0" xfId="0" applyNumberFormat="1" applyFont="1"/>
    <xf numFmtId="22" fontId="13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1" fillId="0" borderId="3" xfId="0" quotePrefix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1" fontId="20" fillId="0" borderId="0" xfId="0" applyNumberFormat="1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6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9" fillId="0" borderId="0" xfId="0" applyNumberFormat="1" applyFont="1" applyBorder="1"/>
    <xf numFmtId="0" fontId="0" fillId="0" borderId="1" xfId="0" applyBorder="1"/>
    <xf numFmtId="0" fontId="38" fillId="0" borderId="0" xfId="0" applyFont="1" applyBorder="1" applyAlignment="1"/>
    <xf numFmtId="167" fontId="38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/>
    </xf>
    <xf numFmtId="0" fontId="39" fillId="0" borderId="2" xfId="0" quotePrefix="1" applyFont="1" applyFill="1" applyBorder="1" applyAlignment="1">
      <alignment horizontal="center"/>
    </xf>
    <xf numFmtId="0" fontId="39" fillId="0" borderId="4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7" fillId="0" borderId="4" xfId="0" quotePrefix="1" applyFont="1" applyFill="1" applyBorder="1" applyAlignment="1">
      <alignment horizontal="center"/>
    </xf>
  </cellXfs>
  <cellStyles count="23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I6" zoomScale="25" zoomScaleNormal="25" workbookViewId="0">
      <selection activeCell="AC21" sqref="AC21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2.88671875" style="2" customWidth="1"/>
    <col min="8" max="8" width="23.10937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27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33.8867187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42</v>
      </c>
    </row>
    <row r="2" spans="2:48" ht="30" x14ac:dyDescent="0.5">
      <c r="B2" s="9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63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39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36</v>
      </c>
      <c r="AN6" s="118"/>
      <c r="AO6" s="118"/>
      <c r="AP6" s="118"/>
      <c r="AQ6" s="118"/>
    </row>
    <row r="7" spans="2:48" s="9" customFormat="1" ht="26.2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67</v>
      </c>
      <c r="AP8" s="118"/>
      <c r="AQ8" s="118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5" t="s">
        <v>4</v>
      </c>
      <c r="D10" s="116"/>
      <c r="E10" s="123" t="s">
        <v>62</v>
      </c>
      <c r="F10" s="124"/>
      <c r="G10" s="126" t="s">
        <v>5</v>
      </c>
      <c r="H10" s="127"/>
      <c r="I10" s="125" t="s">
        <v>44</v>
      </c>
      <c r="J10" s="125"/>
      <c r="K10" s="125" t="s">
        <v>6</v>
      </c>
      <c r="L10" s="125"/>
      <c r="M10" s="115" t="s">
        <v>7</v>
      </c>
      <c r="N10" s="128"/>
      <c r="O10" s="115" t="s">
        <v>8</v>
      </c>
      <c r="P10" s="128"/>
      <c r="Q10" s="126" t="s">
        <v>9</v>
      </c>
      <c r="R10" s="127"/>
      <c r="S10" s="126" t="s">
        <v>10</v>
      </c>
      <c r="T10" s="127"/>
      <c r="U10" s="126" t="s">
        <v>11</v>
      </c>
      <c r="V10" s="127"/>
      <c r="W10" s="126" t="s">
        <v>51</v>
      </c>
      <c r="X10" s="127"/>
      <c r="Y10" s="115" t="s">
        <v>45</v>
      </c>
      <c r="Z10" s="116"/>
      <c r="AA10" s="115" t="s">
        <v>37</v>
      </c>
      <c r="AB10" s="116"/>
      <c r="AC10" s="115" t="s">
        <v>12</v>
      </c>
      <c r="AD10" s="116"/>
      <c r="AE10" s="122" t="s">
        <v>53</v>
      </c>
      <c r="AF10" s="116"/>
      <c r="AG10" s="122" t="s">
        <v>46</v>
      </c>
      <c r="AH10" s="116"/>
      <c r="AI10" s="122" t="s">
        <v>47</v>
      </c>
      <c r="AJ10" s="116"/>
      <c r="AK10" s="122" t="s">
        <v>48</v>
      </c>
      <c r="AL10" s="116"/>
      <c r="AM10" s="122" t="s">
        <v>49</v>
      </c>
      <c r="AN10" s="116"/>
      <c r="AO10" s="120" t="s">
        <v>13</v>
      </c>
      <c r="AP10" s="121"/>
      <c r="AQ10" s="87" t="s">
        <v>14</v>
      </c>
      <c r="AT10" s="89"/>
    </row>
    <row r="11" spans="2:48" s="44" customFormat="1" ht="36" customHeight="1" x14ac:dyDescent="0.7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7">
      <c r="B12" s="80" t="s">
        <v>17</v>
      </c>
      <c r="C12" s="51">
        <v>0</v>
      </c>
      <c r="D12" s="51">
        <v>0</v>
      </c>
      <c r="E12" s="51">
        <v>0</v>
      </c>
      <c r="F12" s="51">
        <v>0</v>
      </c>
      <c r="G12" s="51">
        <v>1224.3801146972883</v>
      </c>
      <c r="H12" s="51">
        <v>0</v>
      </c>
      <c r="I12" s="51">
        <v>12189.67</v>
      </c>
      <c r="J12" s="51">
        <v>194.15</v>
      </c>
      <c r="K12" s="51">
        <v>987.16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195</v>
      </c>
      <c r="W12" s="51">
        <v>0</v>
      </c>
      <c r="X12" s="51">
        <v>0</v>
      </c>
      <c r="Y12" s="51">
        <v>2342.788</v>
      </c>
      <c r="Z12" s="51">
        <v>1098.635</v>
      </c>
      <c r="AA12" s="51">
        <v>0</v>
      </c>
      <c r="AB12" s="51">
        <v>0</v>
      </c>
      <c r="AC12" s="51">
        <v>3339.7682909090909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20083.76640560638</v>
      </c>
      <c r="AP12" s="52">
        <f>SUMIF($C$11:$AN$11,"I.Mad",C12:AN12)</f>
        <v>1487.7849999999999</v>
      </c>
      <c r="AQ12" s="52">
        <f>SUM(AO12:AP12)</f>
        <v>21571.55140560638</v>
      </c>
      <c r="AS12" s="26"/>
      <c r="AT12" s="60"/>
    </row>
    <row r="13" spans="2:48" ht="50.25" customHeight="1" x14ac:dyDescent="0.7">
      <c r="B13" s="81" t="s">
        <v>18</v>
      </c>
      <c r="C13" s="53" t="s">
        <v>19</v>
      </c>
      <c r="D13" s="53" t="s">
        <v>19</v>
      </c>
      <c r="E13" s="53" t="s">
        <v>19</v>
      </c>
      <c r="F13" s="53" t="s">
        <v>19</v>
      </c>
      <c r="G13" s="53">
        <v>9</v>
      </c>
      <c r="H13" s="53" t="s">
        <v>19</v>
      </c>
      <c r="I13" s="53">
        <v>81</v>
      </c>
      <c r="J13" s="53">
        <v>4</v>
      </c>
      <c r="K13" s="53">
        <v>6</v>
      </c>
      <c r="L13" s="53" t="s">
        <v>19</v>
      </c>
      <c r="M13" s="53" t="s">
        <v>19</v>
      </c>
      <c r="N13" s="53" t="s">
        <v>19</v>
      </c>
      <c r="O13" s="53" t="s">
        <v>19</v>
      </c>
      <c r="P13" s="53" t="s">
        <v>19</v>
      </c>
      <c r="Q13" s="53" t="s">
        <v>19</v>
      </c>
      <c r="R13" s="53" t="s">
        <v>19</v>
      </c>
      <c r="S13" s="53" t="s">
        <v>19</v>
      </c>
      <c r="T13" s="53" t="s">
        <v>19</v>
      </c>
      <c r="U13" s="53" t="s">
        <v>19</v>
      </c>
      <c r="V13" s="53">
        <v>2</v>
      </c>
      <c r="W13" s="53" t="s">
        <v>19</v>
      </c>
      <c r="X13" s="53" t="s">
        <v>19</v>
      </c>
      <c r="Y13" s="53">
        <v>16</v>
      </c>
      <c r="Z13" s="53">
        <v>13</v>
      </c>
      <c r="AA13" s="53" t="s">
        <v>19</v>
      </c>
      <c r="AB13" s="53" t="s">
        <v>19</v>
      </c>
      <c r="AC13" s="53">
        <v>9</v>
      </c>
      <c r="AD13" s="53" t="s">
        <v>19</v>
      </c>
      <c r="AE13" s="53" t="s">
        <v>19</v>
      </c>
      <c r="AF13" s="53" t="s">
        <v>19</v>
      </c>
      <c r="AG13" s="53" t="s">
        <v>19</v>
      </c>
      <c r="AH13" s="53" t="s">
        <v>19</v>
      </c>
      <c r="AI13" s="53" t="s">
        <v>19</v>
      </c>
      <c r="AJ13" s="53" t="s">
        <v>19</v>
      </c>
      <c r="AK13" s="53" t="s">
        <v>19</v>
      </c>
      <c r="AL13" s="53" t="s">
        <v>19</v>
      </c>
      <c r="AM13" s="53" t="s">
        <v>19</v>
      </c>
      <c r="AN13" s="53" t="s">
        <v>19</v>
      </c>
      <c r="AO13" s="52">
        <f>SUMIF($C$11:$AN$11,"Ind*",C13:AN13)</f>
        <v>121</v>
      </c>
      <c r="AP13" s="52">
        <f>SUMIF($C$11:$AN$11,"I.Mad",C13:AN13)</f>
        <v>19</v>
      </c>
      <c r="AQ13" s="52">
        <f>SUM(AO13:AP13)</f>
        <v>140</v>
      </c>
      <c r="AT13" s="19"/>
      <c r="AU13" s="19"/>
      <c r="AV13" s="19"/>
    </row>
    <row r="14" spans="2:48" ht="50.25" customHeight="1" x14ac:dyDescent="0.7">
      <c r="B14" s="81" t="s">
        <v>20</v>
      </c>
      <c r="C14" s="53" t="s">
        <v>19</v>
      </c>
      <c r="D14" s="53" t="s">
        <v>19</v>
      </c>
      <c r="E14" s="53" t="s">
        <v>19</v>
      </c>
      <c r="F14" s="53" t="s">
        <v>19</v>
      </c>
      <c r="G14" s="53">
        <v>6</v>
      </c>
      <c r="H14" s="53" t="s">
        <v>19</v>
      </c>
      <c r="I14" s="53">
        <v>8</v>
      </c>
      <c r="J14" s="53" t="s">
        <v>68</v>
      </c>
      <c r="K14" s="53" t="s">
        <v>68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 t="s">
        <v>19</v>
      </c>
      <c r="R14" s="53" t="s">
        <v>19</v>
      </c>
      <c r="S14" s="53" t="s">
        <v>19</v>
      </c>
      <c r="T14" s="53" t="s">
        <v>19</v>
      </c>
      <c r="U14" s="53" t="s">
        <v>19</v>
      </c>
      <c r="V14" s="53">
        <v>2</v>
      </c>
      <c r="W14" s="53" t="s">
        <v>19</v>
      </c>
      <c r="X14" s="53" t="s">
        <v>19</v>
      </c>
      <c r="Y14" s="53">
        <v>4</v>
      </c>
      <c r="Z14" s="53">
        <v>2</v>
      </c>
      <c r="AA14" s="53" t="s">
        <v>19</v>
      </c>
      <c r="AB14" s="53" t="s">
        <v>19</v>
      </c>
      <c r="AC14" s="53">
        <v>1</v>
      </c>
      <c r="AD14" s="53" t="s">
        <v>19</v>
      </c>
      <c r="AE14" s="53" t="s">
        <v>19</v>
      </c>
      <c r="AF14" s="53" t="s">
        <v>19</v>
      </c>
      <c r="AG14" s="53" t="s">
        <v>19</v>
      </c>
      <c r="AH14" s="53" t="s">
        <v>19</v>
      </c>
      <c r="AI14" s="53" t="s">
        <v>19</v>
      </c>
      <c r="AJ14" s="53" t="s">
        <v>19</v>
      </c>
      <c r="AK14" s="53" t="s">
        <v>19</v>
      </c>
      <c r="AL14" s="53" t="s">
        <v>19</v>
      </c>
      <c r="AM14" s="53" t="s">
        <v>19</v>
      </c>
      <c r="AN14" s="53" t="s">
        <v>19</v>
      </c>
      <c r="AO14" s="52">
        <f>SUMIF($C$11:$AN$11,"Ind*",C14:AN14)</f>
        <v>19</v>
      </c>
      <c r="AP14" s="52">
        <f>SUMIF($C$11:$AN$11,"I.Mad",C14:AN14)</f>
        <v>4</v>
      </c>
      <c r="AQ14" s="52">
        <f>SUM(AO14:AP14)</f>
        <v>23</v>
      </c>
      <c r="AT14" s="19"/>
      <c r="AU14" s="19"/>
      <c r="AV14" s="19"/>
    </row>
    <row r="15" spans="2:48" ht="50.25" customHeight="1" x14ac:dyDescent="0.7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3">
        <v>0</v>
      </c>
      <c r="H15" s="53" t="s">
        <v>19</v>
      </c>
      <c r="I15" s="53">
        <v>0</v>
      </c>
      <c r="J15" s="53" t="s">
        <v>19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 t="s">
        <v>19</v>
      </c>
      <c r="R15" s="53" t="s">
        <v>19</v>
      </c>
      <c r="S15" s="53" t="s">
        <v>19</v>
      </c>
      <c r="T15" s="53" t="s">
        <v>19</v>
      </c>
      <c r="U15" s="53" t="s">
        <v>19</v>
      </c>
      <c r="V15" s="53">
        <v>3.6541488988694635</v>
      </c>
      <c r="W15" s="53" t="s">
        <v>19</v>
      </c>
      <c r="X15" s="53" t="s">
        <v>19</v>
      </c>
      <c r="Y15" s="53">
        <v>2.7999309999999999</v>
      </c>
      <c r="Z15" s="53">
        <v>7.8253139999999997</v>
      </c>
      <c r="AA15" s="53" t="s">
        <v>19</v>
      </c>
      <c r="AB15" s="53" t="s">
        <v>19</v>
      </c>
      <c r="AC15" s="53">
        <v>18.021201413427562</v>
      </c>
      <c r="AD15" s="53" t="s">
        <v>19</v>
      </c>
      <c r="AE15" s="53" t="s">
        <v>19</v>
      </c>
      <c r="AF15" s="53" t="s">
        <v>19</v>
      </c>
      <c r="AG15" s="53" t="s">
        <v>19</v>
      </c>
      <c r="AH15" s="53" t="s">
        <v>19</v>
      </c>
      <c r="AI15" s="53" t="s">
        <v>19</v>
      </c>
      <c r="AJ15" s="53" t="s">
        <v>19</v>
      </c>
      <c r="AK15" s="53" t="s">
        <v>19</v>
      </c>
      <c r="AL15" s="53" t="s">
        <v>19</v>
      </c>
      <c r="AM15" s="53" t="s">
        <v>19</v>
      </c>
      <c r="AN15" s="53" t="s">
        <v>19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7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>
        <v>14</v>
      </c>
      <c r="H16" s="58" t="s">
        <v>19</v>
      </c>
      <c r="I16" s="58">
        <v>14.5</v>
      </c>
      <c r="J16" s="58" t="s">
        <v>19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 t="s">
        <v>19</v>
      </c>
      <c r="R16" s="58" t="s">
        <v>19</v>
      </c>
      <c r="S16" s="58" t="s">
        <v>19</v>
      </c>
      <c r="T16" s="58" t="s">
        <v>19</v>
      </c>
      <c r="U16" s="58" t="s">
        <v>19</v>
      </c>
      <c r="V16" s="58">
        <v>13</v>
      </c>
      <c r="W16" s="58" t="s">
        <v>19</v>
      </c>
      <c r="X16" s="58" t="s">
        <v>19</v>
      </c>
      <c r="Y16" s="58">
        <v>13.5</v>
      </c>
      <c r="Z16" s="58">
        <v>13</v>
      </c>
      <c r="AA16" s="58" t="s">
        <v>19</v>
      </c>
      <c r="AB16" s="58" t="s">
        <v>19</v>
      </c>
      <c r="AC16" s="58">
        <v>13</v>
      </c>
      <c r="AD16" s="58" t="s">
        <v>19</v>
      </c>
      <c r="AE16" s="58" t="s">
        <v>19</v>
      </c>
      <c r="AF16" s="58" t="s">
        <v>19</v>
      </c>
      <c r="AG16" s="58" t="s">
        <v>19</v>
      </c>
      <c r="AH16" s="58" t="s">
        <v>19</v>
      </c>
      <c r="AI16" s="58" t="s">
        <v>19</v>
      </c>
      <c r="AJ16" s="58" t="s">
        <v>19</v>
      </c>
      <c r="AK16" s="58" t="s">
        <v>19</v>
      </c>
      <c r="AL16" s="58" t="s">
        <v>19</v>
      </c>
      <c r="AM16" s="58" t="s">
        <v>19</v>
      </c>
      <c r="AN16" s="58" t="s">
        <v>19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5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55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55"/>
      <c r="X30" s="71"/>
      <c r="Y30" s="71">
        <v>0.38460660000000002</v>
      </c>
      <c r="Z30" s="71">
        <v>0.4274403</v>
      </c>
      <c r="AA30" s="55"/>
      <c r="AB30" s="71"/>
      <c r="AC30" s="55">
        <v>0.23170909090909089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0.61631569090909089</v>
      </c>
      <c r="AP30" s="52">
        <f t="shared" si="1"/>
        <v>0.4274403</v>
      </c>
      <c r="AQ30" s="55">
        <f t="shared" si="2"/>
        <v>1.0437559909090908</v>
      </c>
      <c r="AT30" s="19"/>
      <c r="AU30" s="19"/>
      <c r="AV30" s="19"/>
    </row>
    <row r="31" spans="2:48" ht="50.25" customHeight="1" x14ac:dyDescent="0.7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71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71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64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55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1224.3801146972883</v>
      </c>
      <c r="H41" s="55">
        <f t="shared" si="8"/>
        <v>0</v>
      </c>
      <c r="I41" s="55">
        <f t="shared" si="8"/>
        <v>12189.67</v>
      </c>
      <c r="J41" s="55">
        <f t="shared" si="8"/>
        <v>194.15</v>
      </c>
      <c r="K41" s="55">
        <f t="shared" si="8"/>
        <v>987.16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195</v>
      </c>
      <c r="W41" s="55">
        <f t="shared" si="8"/>
        <v>0</v>
      </c>
      <c r="X41" s="55">
        <f t="shared" si="8"/>
        <v>0</v>
      </c>
      <c r="Y41" s="55">
        <f t="shared" si="8"/>
        <v>2343.1726066000001</v>
      </c>
      <c r="Z41" s="55">
        <f t="shared" si="8"/>
        <v>1099.0624402999999</v>
      </c>
      <c r="AA41" s="55">
        <f t="shared" si="8"/>
        <v>0</v>
      </c>
      <c r="AB41" s="55">
        <f t="shared" si="8"/>
        <v>0</v>
      </c>
      <c r="AC41" s="55">
        <f t="shared" si="8"/>
        <v>3340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20084.38272129729</v>
      </c>
      <c r="AP41" s="55">
        <f>SUM(AP12,AP18,AP24:AP37)</f>
        <v>1488.2124402999998</v>
      </c>
      <c r="AQ41" s="55">
        <f>SUM(AO41:AP41)</f>
        <v>21572.595161597288</v>
      </c>
    </row>
    <row r="42" spans="2:43" ht="50.25" customHeight="1" x14ac:dyDescent="0.7">
      <c r="B42" s="80" t="s">
        <v>38</v>
      </c>
      <c r="C42" s="24"/>
      <c r="D42" s="24"/>
      <c r="E42" s="24"/>
      <c r="F42" s="57"/>
      <c r="G42" s="57">
        <v>20</v>
      </c>
      <c r="H42" s="57"/>
      <c r="I42" s="57">
        <v>23.7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18.5</v>
      </c>
      <c r="AN42" s="57"/>
      <c r="AO42" s="25"/>
      <c r="AP42" s="25"/>
      <c r="AQ42" s="8"/>
    </row>
    <row r="43" spans="2:43" x14ac:dyDescent="0.4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67" t="s">
        <v>61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75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2019-01-07T18:27:14Z</dcterms:modified>
</cp:coreProperties>
</file>