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300" windowWidth="20736" windowHeight="844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<sst xmlns="http://schemas.openxmlformats.org/spreadsheetml/2006/main" count="380" uniqueCount="69">
  <si>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</si>
  <si>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</si>
  <si>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</si>
  <si>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</si>
  <si>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</si>
  <si>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</si>
  <si>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</si>
  <si>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</si>
  <si>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</si>
  <si>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</si>
  <si>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</si>
  <si>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</si>
  <si>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</si>
  <si>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</si>
  <si>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</si>
  <si>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</si>
  <si>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</si>
  <si>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</si>
  <si>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</si>
  <si>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</si>
  <si>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</si>
  <si>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</si>
  <si>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</si>
  <si>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</si>
  <si>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</si>
  <si>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</si>
  <si>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</si>
  <si>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</si>
  <si>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</si>
  <si>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</si>
  <si>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</si>
  <si>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</si>
  <si>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</si>
  <si>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</si>
  <si>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</si>
  <si>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</si>
  <si>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</si>
  <si>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</si>
  <si>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</si>
  <si>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</si>
  <si>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</si>
  <si>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</si>
  <si>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</si>
  <si>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</si>
  <si>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</si>
  <si>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</si>
  <si>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</si>
  <si>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</si>
  <si>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</si>
  <si>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</si>
  <si>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</si>
  <si>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</si>
  <si>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</si>
  <si>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</si>
  <si>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</si>
  <si>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</si>
  <si>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</si>
  <si>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</si>
  <si>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</si>
  <si>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</si>
  <si>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</si>
  <si>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</si>
  <si>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</si>
  <si>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S/M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</si>
  <si>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</si>
  <si>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</si>
  <si>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</si>
  <si>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13/01/2018</t>
  </si>
  <si>
    <t>Callao, 15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</si>
</sst>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T9" sqref="AT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70</v>
      </c>
      <c r="G12" s="51">
        <v>6857.3099999999995</v>
      </c>
      <c r="H12" s="51">
        <v>1593.7000000000003</v>
      </c>
      <c r="I12" s="51">
        <v>10717.79</v>
      </c>
      <c r="J12" s="51">
        <v>6583.88</v>
      </c>
      <c r="K12" s="51">
        <v>383.86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6989.5029999999997</v>
      </c>
      <c r="R12" s="51">
        <v>145</v>
      </c>
      <c r="S12" s="51">
        <v>3582.152</v>
      </c>
      <c r="T12" s="51">
        <v>0</v>
      </c>
      <c r="U12" s="51">
        <v>2126</v>
      </c>
      <c r="V12" s="51">
        <v>0</v>
      </c>
      <c r="W12" s="51">
        <v>2020</v>
      </c>
      <c r="X12" s="51">
        <v>0</v>
      </c>
      <c r="Y12" s="51">
        <v>846.94499999999994</v>
      </c>
      <c r="Z12" s="51">
        <v>286.63499999999999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33523.56</v>
      </c>
      <c r="AP12" s="52">
        <f>SUMIF($C$11:$AN$11,"I.Mad",C12:AN12)</f>
        <v>8679.2150000000001</v>
      </c>
      <c r="AQ12" s="52">
        <f>SUM(AO12:AP12)</f>
        <v>42202.774999999994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</v>
      </c>
      <c r="G13" s="53">
        <v>83</v>
      </c>
      <c r="H13" s="53">
        <v>43</v>
      </c>
      <c r="I13" s="53">
        <v>75</v>
      </c>
      <c r="J13" s="53">
        <v>114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23</v>
      </c>
      <c r="R13" s="53">
        <v>1</v>
      </c>
      <c r="S13" s="53">
        <v>21</v>
      </c>
      <c r="T13" s="53" t="s">
        <v>20</v>
      </c>
      <c r="U13" s="53">
        <v>13</v>
      </c>
      <c r="V13" s="53" t="s">
        <v>20</v>
      </c>
      <c r="W13" s="53">
        <v>7</v>
      </c>
      <c r="X13" s="53" t="s">
        <v>20</v>
      </c>
      <c r="Y13" s="53">
        <v>3</v>
      </c>
      <c r="Z13" s="53">
        <v>1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227</v>
      </c>
      <c r="AP13" s="52">
        <f>SUMIF($C$11:$AN$11,"I.Mad",C13:AN13)</f>
        <v>162</v>
      </c>
      <c r="AQ13" s="52">
        <f>SUM(AO13:AP13)</f>
        <v>389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63</v>
      </c>
      <c r="G14" s="53">
        <v>9</v>
      </c>
      <c r="H14" s="53">
        <v>11</v>
      </c>
      <c r="I14" s="53">
        <v>18</v>
      </c>
      <c r="J14" s="53">
        <v>10</v>
      </c>
      <c r="K14" s="53" t="s">
        <v>63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 t="s">
        <v>63</v>
      </c>
      <c r="S14" s="53">
        <v>8</v>
      </c>
      <c r="T14" s="53" t="s">
        <v>20</v>
      </c>
      <c r="U14" s="53">
        <v>5</v>
      </c>
      <c r="V14" s="53" t="s">
        <v>20</v>
      </c>
      <c r="W14" s="53">
        <v>4</v>
      </c>
      <c r="X14" s="53" t="s">
        <v>20</v>
      </c>
      <c r="Y14" s="53" t="s">
        <v>63</v>
      </c>
      <c r="Z14" s="53" t="s">
        <v>63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53</v>
      </c>
      <c r="AP14" s="52">
        <f>SUMIF($C$11:$AN$11,"I.Mad",C14:AN14)</f>
        <v>21</v>
      </c>
      <c r="AQ14" s="52">
        <f>SUM(AO14:AP14)</f>
        <v>74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22.331185088551337</v>
      </c>
      <c r="H15" s="53">
        <v>40.5246863808526</v>
      </c>
      <c r="I15" s="53">
        <v>20.286958383268338</v>
      </c>
      <c r="J15" s="53">
        <v>2.7432701502273757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14.258652849722614</v>
      </c>
      <c r="R15" s="53" t="s">
        <v>20</v>
      </c>
      <c r="S15" s="53">
        <v>28</v>
      </c>
      <c r="T15" s="53" t="s">
        <v>20</v>
      </c>
      <c r="U15" s="53">
        <v>8.201235537766788</v>
      </c>
      <c r="V15" s="53" t="s">
        <v>20</v>
      </c>
      <c r="W15" s="53">
        <v>29.262454223770089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12</v>
      </c>
      <c r="H16" s="58">
        <v>12</v>
      </c>
      <c r="I16" s="58">
        <v>12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12.5</v>
      </c>
      <c r="T16" s="58" t="s">
        <v>20</v>
      </c>
      <c r="U16" s="58">
        <v>12.5</v>
      </c>
      <c r="V16" s="58" t="s">
        <v>20</v>
      </c>
      <c r="W16" s="58">
        <v>12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>
        <v>68.306605946588903</v>
      </c>
      <c r="R24" s="71"/>
      <c r="S24" s="55">
        <v>4.3272727272727272</v>
      </c>
      <c r="T24" s="71"/>
      <c r="U24" s="71">
        <v>4</v>
      </c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76.633878673861631</v>
      </c>
      <c r="AP24" s="52">
        <f t="shared" ref="AP24:AP30" si="1">SUMIF($C$11:$AN$11,"I.Mad",C24:AN24)</f>
        <v>0</v>
      </c>
      <c r="AQ24" s="55">
        <f t="shared" ref="AQ24:AQ37" si="2">SUM(AO24:AP24)</f>
        <v>76.633878673861631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>
        <v>22.33</v>
      </c>
      <c r="J25" s="55">
        <v>2.35</v>
      </c>
      <c r="K25" s="55"/>
      <c r="L25" s="55"/>
      <c r="M25" s="55"/>
      <c r="N25" s="55"/>
      <c r="O25" s="55"/>
      <c r="P25" s="55"/>
      <c r="Q25" s="55">
        <v>2.1904761904761907</v>
      </c>
      <c r="R25" s="71"/>
      <c r="S25" s="55">
        <v>3.5212121212121215</v>
      </c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28.041688311688311</v>
      </c>
      <c r="AP25" s="52">
        <f t="shared" si="1"/>
        <v>2.35</v>
      </c>
      <c r="AQ25" s="55">
        <f>SUM(AO25:AP25)</f>
        <v>30.391688311688313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65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70</v>
      </c>
      <c r="G41" s="55">
        <f t="shared" si="8"/>
        <v>6857.3099999999995</v>
      </c>
      <c r="H41" s="55">
        <f t="shared" si="8"/>
        <v>1593.7000000000003</v>
      </c>
      <c r="I41" s="55">
        <f t="shared" si="8"/>
        <v>10740.12</v>
      </c>
      <c r="J41" s="55">
        <f t="shared" si="8"/>
        <v>6586.2300000000005</v>
      </c>
      <c r="K41" s="55">
        <f t="shared" si="8"/>
        <v>383.86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7060.000082137065</v>
      </c>
      <c r="R41" s="55">
        <f t="shared" si="8"/>
        <v>145</v>
      </c>
      <c r="S41" s="55">
        <f>+SUM(S24:S40,S18,S12)</f>
        <v>3590.000484848485</v>
      </c>
      <c r="T41" s="55">
        <f t="shared" si="8"/>
        <v>0</v>
      </c>
      <c r="U41" s="55">
        <f>+SUM(U24:U40,U18,U12)</f>
        <v>2130</v>
      </c>
      <c r="V41" s="55">
        <f t="shared" si="8"/>
        <v>0</v>
      </c>
      <c r="W41" s="55">
        <f t="shared" si="8"/>
        <v>2020</v>
      </c>
      <c r="X41" s="55">
        <f t="shared" si="8"/>
        <v>0</v>
      </c>
      <c r="Y41" s="55">
        <f t="shared" si="8"/>
        <v>846.94499999999994</v>
      </c>
      <c r="Z41" s="55">
        <f t="shared" si="8"/>
        <v>286.63499999999999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33628.235566985546</v>
      </c>
      <c r="AP41" s="55">
        <f>SUM(AP12,AP18,AP24:AP37)</f>
        <v>8681.5650000000005</v>
      </c>
      <c r="AQ41" s="55">
        <f>SUM(AO41:AP41)</f>
        <v>42309.800566985548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16.7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2018-01-15T16:26:36Z</dcterms:modified>
</cp:coreProperties>
</file>