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1 Enero 2016\Ind\"/>
    </mc:Choice>
  </mc:AlternateContent>
  <bookViews>
    <workbookView xWindow="0" yWindow="0" windowWidth="25200" windowHeight="1297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<sst xmlns="http://schemas.openxmlformats.org/spreadsheetml/2006/main" count="389" uniqueCount="65">
  <si>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</si>
  <si>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</si>
  <si>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</si>
  <si>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</si>
  <si>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</si>
  <si>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</si>
  <si>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</si>
  <si>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</si>
  <si>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</si>
  <si>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</si>
  <si>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</si>
  <si>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</si>
  <si>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</si>
  <si>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</si>
  <si>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</si>
  <si>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</si>
  <si>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</si>
  <si>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</si>
  <si>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</si>
  <si>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</si>
  <si>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</si>
  <si>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</si>
  <si>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</si>
  <si>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</si>
  <si>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</si>
  <si>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</si>
  <si>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</si>
  <si>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</si>
  <si>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</si>
  <si>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</si>
  <si>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</si>
  <si>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</si>
  <si>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</si>
  <si>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</si>
  <si>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</si>
  <si>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</si>
  <si>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</si>
  <si>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</si>
  <si>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</si>
  <si>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</si>
  <si>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</si>
  <si>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</si>
  <si>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</si>
  <si>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</si>
  <si>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</si>
  <si>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</si>
  <si>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</si>
  <si>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</si>
  <si>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</si>
  <si>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</si>
  <si>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</si>
  <si>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</si>
  <si>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</si>
  <si>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</si>
  <si>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</si>
  <si>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</si>
  <si>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</si>
  <si>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</si>
  <si>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</si>
  <si>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</si>
  <si>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</si>
  <si>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</t>
  </si>
  <si>
    <t>Callao, 14 de Enero del 2016</t>
  </si>
  <si>
    <t xml:space="preserve">        Fecha  : 15/01/2016</t>
  </si>
  <si>
    <t>R.M.N°369-2015 PRODUCE, R.M.N°427-2016-PRODUCE, R.M.N°003-2016-PRODUCE, R.M.N°005-2016-PRODUCE,R.M.N°006-2016-PRODUCE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</si>
</sst>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5" fillId="0" borderId="0"/>
  </cellStyleXfs>
  <cellXfs count="128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6" fillId="0" borderId="0" xfId="12" applyNumberFormat="1" applyFont="1" applyBorder="1" applyAlignment="1">
      <alignment horizontal="center"/>
    </xf>
    <xf numFmtId="1" fontId="26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30" fillId="0" borderId="0" xfId="0" applyFont="1"/>
    <xf numFmtId="1" fontId="24" fillId="0" borderId="0" xfId="0" applyNumberFormat="1" applyFont="1"/>
    <xf numFmtId="0" fontId="20" fillId="0" borderId="0" xfId="0" applyFont="1" applyBorder="1"/>
    <xf numFmtId="0" fontId="31" fillId="0" borderId="2" xfId="0" quotePrefix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31" fillId="4" borderId="1" xfId="0" applyFont="1" applyFill="1" applyBorder="1" applyAlignment="1">
      <alignment horizontal="center"/>
    </xf>
    <xf numFmtId="0" fontId="23" fillId="4" borderId="2" xfId="0" quotePrefix="1" applyFont="1" applyFill="1" applyBorder="1" applyAlignment="1">
      <alignment horizontal="center"/>
    </xf>
    <xf numFmtId="0" fontId="23" fillId="4" borderId="4" xfId="0" applyFont="1" applyFill="1" applyBorder="1" applyAlignment="1">
      <alignment horizontal="center"/>
    </xf>
    <xf numFmtId="0" fontId="31" fillId="0" borderId="4" xfId="0" quotePrefix="1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8" zoomScaleNormal="28" workbookViewId="0">
      <selection activeCell="W43" sqref="W43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2.28515625" style="2" customWidth="1"/>
    <col min="20" max="20" width="22.7109375" style="2" customWidth="1"/>
    <col min="21" max="21" width="21.5703125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3.5703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48</v>
      </c>
    </row>
    <row r="2" spans="2:48" ht="30" x14ac:dyDescent="0.4">
      <c r="B2" s="95" t="s">
        <v>49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4" t="s">
        <v>47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</row>
    <row r="5" spans="2:48" ht="35.25" x14ac:dyDescent="0.5">
      <c r="B5" s="114" t="s">
        <v>43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5" t="s">
        <v>40</v>
      </c>
      <c r="AN6" s="115"/>
      <c r="AO6" s="115"/>
      <c r="AP6" s="115"/>
      <c r="AQ6" s="115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6"/>
      <c r="AP7" s="116"/>
      <c r="AQ7" s="116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7" t="s">
        <v>63</v>
      </c>
      <c r="AP8" s="117"/>
      <c r="AQ8" s="117"/>
    </row>
    <row r="9" spans="2:48" ht="21.75" customHeight="1" x14ac:dyDescent="0.4">
      <c r="B9" s="15" t="s">
        <v>2</v>
      </c>
      <c r="C9" s="12" t="s">
        <v>64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2" t="s">
        <v>4</v>
      </c>
      <c r="D10" s="113"/>
      <c r="E10" s="112" t="s">
        <v>5</v>
      </c>
      <c r="F10" s="113"/>
      <c r="G10" s="124" t="s">
        <v>6</v>
      </c>
      <c r="H10" s="125"/>
      <c r="I10" s="123" t="s">
        <v>50</v>
      </c>
      <c r="J10" s="123"/>
      <c r="K10" s="127" t="s">
        <v>7</v>
      </c>
      <c r="L10" s="127"/>
      <c r="M10" s="112" t="s">
        <v>8</v>
      </c>
      <c r="N10" s="126"/>
      <c r="O10" s="112" t="s">
        <v>9</v>
      </c>
      <c r="P10" s="126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60</v>
      </c>
      <c r="X10" s="122"/>
      <c r="Y10" s="112" t="s">
        <v>53</v>
      </c>
      <c r="Z10" s="113"/>
      <c r="AA10" s="121" t="s">
        <v>41</v>
      </c>
      <c r="AB10" s="122"/>
      <c r="AC10" s="121" t="s">
        <v>13</v>
      </c>
      <c r="AD10" s="122"/>
      <c r="AE10" s="120" t="s">
        <v>54</v>
      </c>
      <c r="AF10" s="113"/>
      <c r="AG10" s="120" t="s">
        <v>55</v>
      </c>
      <c r="AH10" s="113"/>
      <c r="AI10" s="120" t="s">
        <v>56</v>
      </c>
      <c r="AJ10" s="113"/>
      <c r="AK10" s="120" t="s">
        <v>57</v>
      </c>
      <c r="AL10" s="113"/>
      <c r="AM10" s="120" t="s">
        <v>58</v>
      </c>
      <c r="AN10" s="113"/>
      <c r="AO10" s="118" t="s">
        <v>14</v>
      </c>
      <c r="AP10" s="119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530</v>
      </c>
      <c r="X12" s="53">
        <v>0</v>
      </c>
      <c r="Y12" s="53">
        <v>522.82500000000005</v>
      </c>
      <c r="Z12" s="53">
        <v>262.98500000000001</v>
      </c>
      <c r="AA12" s="53">
        <v>120.00000000000001</v>
      </c>
      <c r="AB12" s="53">
        <v>0</v>
      </c>
      <c r="AC12" s="53">
        <v>0</v>
      </c>
      <c r="AD12" s="53">
        <v>80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1172.825</v>
      </c>
      <c r="AP12" s="54">
        <f>SUMIF($C$11:$AN$11,"I.Mad",C12:AN12)</f>
        <v>342.98500000000001</v>
      </c>
      <c r="AQ12" s="54">
        <f>SUM(AO12:AP12)</f>
        <v>1515.81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>
        <v>7</v>
      </c>
      <c r="X13" s="55" t="s">
        <v>20</v>
      </c>
      <c r="Y13" s="55">
        <v>17</v>
      </c>
      <c r="Z13" s="55">
        <v>6</v>
      </c>
      <c r="AA13" s="55">
        <v>1</v>
      </c>
      <c r="AB13" s="55" t="s">
        <v>20</v>
      </c>
      <c r="AC13" s="55" t="s">
        <v>20</v>
      </c>
      <c r="AD13" s="55">
        <v>2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 t="shared" ref="AO13:AO14" si="0">SUMIF($C$11:$AN$11,"Ind*",C13:AN13)</f>
        <v>25</v>
      </c>
      <c r="AP13" s="54">
        <f t="shared" ref="AP13:AP14" si="1">SUMIF($C$11:$AN$11,"I.Mad",C13:AN13)</f>
        <v>8</v>
      </c>
      <c r="AQ13" s="54">
        <f>SUM(AO13:AP13)</f>
        <v>33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>
        <v>6</v>
      </c>
      <c r="X14" s="55" t="s">
        <v>20</v>
      </c>
      <c r="Y14" s="55">
        <v>6</v>
      </c>
      <c r="Z14" s="55">
        <v>1</v>
      </c>
      <c r="AA14" s="55">
        <v>1</v>
      </c>
      <c r="AB14" s="55" t="s">
        <v>20</v>
      </c>
      <c r="AC14" s="55" t="s">
        <v>20</v>
      </c>
      <c r="AD14" s="55">
        <v>1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 t="shared" si="0"/>
        <v>13</v>
      </c>
      <c r="AP14" s="54">
        <f t="shared" si="1"/>
        <v>2</v>
      </c>
      <c r="AQ14" s="54">
        <f>SUM(AO14:AP14)</f>
        <v>15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61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>
        <v>4.2825736081000896</v>
      </c>
      <c r="X15" s="55" t="s">
        <v>20</v>
      </c>
      <c r="Y15" s="55">
        <v>2.8519152474414953</v>
      </c>
      <c r="Z15" s="55">
        <v>3.333333333333333</v>
      </c>
      <c r="AA15" s="55">
        <v>1.7467248908296944</v>
      </c>
      <c r="AB15" s="55" t="s">
        <v>20</v>
      </c>
      <c r="AC15" s="55" t="s">
        <v>20</v>
      </c>
      <c r="AD15" s="55">
        <v>5.1851851851851851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>
        <v>13</v>
      </c>
      <c r="X16" s="61" t="s">
        <v>20</v>
      </c>
      <c r="Y16" s="61">
        <v>12.5</v>
      </c>
      <c r="Z16" s="61">
        <v>12.5</v>
      </c>
      <c r="AA16" s="61">
        <v>12.5</v>
      </c>
      <c r="AB16" s="61" t="s">
        <v>20</v>
      </c>
      <c r="AC16" s="61" t="s">
        <v>20</v>
      </c>
      <c r="AD16" s="61">
        <v>12.5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5">SUMIF($C$11:$AN$11,"Ind*",C25:AN25)</f>
        <v>0</v>
      </c>
      <c r="AP25" s="54">
        <f t="shared" ref="AP25:AP37" si="6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0</v>
      </c>
      <c r="AP26" s="54">
        <f t="shared" si="6"/>
        <v>0</v>
      </c>
      <c r="AQ26" s="58">
        <f t="shared" si="4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0</v>
      </c>
      <c r="AP27" s="54">
        <f t="shared" si="6"/>
        <v>0</v>
      </c>
      <c r="AQ27" s="58">
        <f t="shared" si="4"/>
        <v>0</v>
      </c>
      <c r="AT27" s="20"/>
      <c r="AU27" s="20"/>
      <c r="AV27" s="20"/>
    </row>
    <row r="28" spans="2:48" ht="50.25" customHeight="1" x14ac:dyDescent="0.55000000000000004">
      <c r="B28" s="86" t="s">
        <v>59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74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5"/>
        <v>0</v>
      </c>
      <c r="AP29" s="54">
        <f t="shared" si="6"/>
        <v>0</v>
      </c>
      <c r="AQ29" s="58">
        <f t="shared" si="4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0</v>
      </c>
      <c r="AP30" s="54">
        <f t="shared" si="6"/>
        <v>0</v>
      </c>
      <c r="AQ30" s="58">
        <f t="shared" si="4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0</v>
      </c>
      <c r="AQ31" s="58">
        <f t="shared" si="4"/>
        <v>0</v>
      </c>
      <c r="AT31" s="20"/>
      <c r="AU31" s="20"/>
      <c r="AV31" s="20"/>
    </row>
    <row r="32" spans="2:48" ht="50.25" customHeight="1" x14ac:dyDescent="0.55000000000000004">
      <c r="B32" s="84" t="s">
        <v>34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51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35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36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45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52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37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0</v>
      </c>
      <c r="F38" s="58">
        <f t="shared" si="7"/>
        <v>0</v>
      </c>
      <c r="G38" s="58">
        <f t="shared" si="7"/>
        <v>0</v>
      </c>
      <c r="H38" s="58">
        <f t="shared" si="7"/>
        <v>0</v>
      </c>
      <c r="I38" s="58">
        <f t="shared" si="7"/>
        <v>0</v>
      </c>
      <c r="J38" s="58">
        <f t="shared" si="7"/>
        <v>0</v>
      </c>
      <c r="K38" s="58">
        <f t="shared" si="7"/>
        <v>0</v>
      </c>
      <c r="L38" s="58">
        <f t="shared" si="7"/>
        <v>0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0</v>
      </c>
      <c r="R38" s="58">
        <f t="shared" si="7"/>
        <v>0</v>
      </c>
      <c r="S38" s="58">
        <f t="shared" si="7"/>
        <v>0</v>
      </c>
      <c r="T38" s="58">
        <f t="shared" si="7"/>
        <v>0</v>
      </c>
      <c r="U38" s="58">
        <f t="shared" si="7"/>
        <v>0</v>
      </c>
      <c r="V38" s="58">
        <f t="shared" si="7"/>
        <v>0</v>
      </c>
      <c r="W38" s="58">
        <f t="shared" si="7"/>
        <v>530</v>
      </c>
      <c r="X38" s="58">
        <f t="shared" si="7"/>
        <v>0</v>
      </c>
      <c r="Y38" s="58">
        <f>+SUM(Y12,Y18,Y24:Y37)</f>
        <v>522.82500000000005</v>
      </c>
      <c r="Z38" s="58">
        <f>+SUM(Z12,Z18,Z24:Z37)</f>
        <v>262.98500000000001</v>
      </c>
      <c r="AA38" s="58">
        <f>+SUM(AA12,AA18,AA24:AA37)</f>
        <v>120.00000000000001</v>
      </c>
      <c r="AB38" s="58">
        <f t="shared" ref="AB38:AN38" si="8">+SUM(AB12,AB18,AB24:AB37)</f>
        <v>0</v>
      </c>
      <c r="AC38" s="58">
        <f>+SUM(AC12,AC18,AC24:AC37)</f>
        <v>0</v>
      </c>
      <c r="AD38" s="58">
        <f t="shared" si="8"/>
        <v>80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0</v>
      </c>
      <c r="AN38" s="58">
        <f t="shared" si="8"/>
        <v>0</v>
      </c>
      <c r="AO38" s="58">
        <f>SUM(AO12,AO18,AO24:AO37)</f>
        <v>1172.825</v>
      </c>
      <c r="AP38" s="58">
        <f>SUM(AP12,AP18,AP24:AP37)</f>
        <v>342.98500000000001</v>
      </c>
      <c r="AQ38" s="58">
        <f>SUM(AO38:AP38)</f>
        <v>1515.81</v>
      </c>
    </row>
    <row r="39" spans="2:43" ht="50.25" customHeight="1" x14ac:dyDescent="0.55000000000000004">
      <c r="B39" s="83" t="s">
        <v>42</v>
      </c>
      <c r="C39" s="25"/>
      <c r="D39" s="25"/>
      <c r="E39" s="25"/>
      <c r="F39" s="60"/>
      <c r="G39" s="60">
        <v>19.899999999999999</v>
      </c>
      <c r="H39" s="60"/>
      <c r="I39" s="93">
        <v>24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/>
      <c r="AN39" s="60"/>
      <c r="AO39" s="26"/>
      <c r="AP39" s="26"/>
      <c r="AQ39" s="9"/>
    </row>
    <row r="40" spans="2:43" x14ac:dyDescent="0.35">
      <c r="B40" s="21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44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39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62</v>
      </c>
      <c r="AN43" s="4"/>
    </row>
    <row r="44" spans="2:43" ht="30.75" x14ac:dyDescent="0.45">
      <c r="B44" s="22" t="s">
        <v>61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x14ac:dyDescent="0.35">
      <c r="B46" s="97"/>
      <c r="C46" s="97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2015-12-18T17:21:03Z</cp:lastPrinted>
  <dcterms:created xsi:type="dcterms:W3CDTF">2008-10-21T17:58:04Z</dcterms:created>
  <dcterms:modified xsi:type="dcterms:W3CDTF">2016-01-18T17:08:38Z</dcterms:modified>
</cp:coreProperties>
</file>