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360" windowWidth="20730" windowHeight="838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<sst xmlns="http://schemas.openxmlformats.org/spreadsheetml/2006/main" count="375" uniqueCount="69">
  <si>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</si>
  <si>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</si>
  <si>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</si>
  <si>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</si>
  <si>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</si>
  <si>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</si>
  <si>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</si>
  <si>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</si>
  <si>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</si>
  <si>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</si>
  <si>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</si>
  <si>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</si>
  <si>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</si>
  <si>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</si>
  <si>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</si>
  <si>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</si>
  <si>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</si>
  <si>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</si>
  <si>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</si>
  <si>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</si>
  <si>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</si>
  <si>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</si>
  <si>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</si>
  <si>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</si>
  <si>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</si>
  <si>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</si>
  <si>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</si>
  <si>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</si>
  <si>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</si>
  <si>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</si>
  <si>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</si>
  <si>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</si>
  <si>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</si>
  <si>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</si>
  <si>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</si>
  <si>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</si>
  <si>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</si>
  <si>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</si>
  <si>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</si>
  <si>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</si>
  <si>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</si>
  <si>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</si>
  <si>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</si>
  <si>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</si>
  <si>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</si>
  <si>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</si>
  <si>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</si>
  <si>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</si>
  <si>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</si>
  <si>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</si>
  <si>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</si>
  <si>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</si>
  <si>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</si>
  <si>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</si>
  <si>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</si>
  <si>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</si>
  <si>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</si>
  <si>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</si>
  <si>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</si>
  <si>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</si>
  <si>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</si>
  <si>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</si>
  <si>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</si>
  <si>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</si>
  <si>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</si>
  <si>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R.M.N°560-2017-PRODUCE,R.M.N°647-2017-PRODUCE,R.M.N°004-2018-PRODUCE</t>
  </si>
  <si>
    <t>S/M</t>
  </si>
  <si>
    <t xml:space="preserve">        Fecha  : 17/01/2018</t>
  </si>
  <si>
    <t>Callao, 18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</si>
</sst>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Q16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280.67</v>
      </c>
      <c r="F12" s="51">
        <v>440.30500000000001</v>
      </c>
      <c r="G12" s="51">
        <v>10209.310751300052</v>
      </c>
      <c r="H12" s="51">
        <v>2635.2699999999995</v>
      </c>
      <c r="I12" s="51">
        <v>14081.1</v>
      </c>
      <c r="J12" s="51">
        <v>8067.42</v>
      </c>
      <c r="K12" s="51">
        <v>687.51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6515.6869999999999</v>
      </c>
      <c r="R12" s="51">
        <v>0</v>
      </c>
      <c r="S12" s="51">
        <v>4546.1270000000004</v>
      </c>
      <c r="T12" s="51">
        <v>0</v>
      </c>
      <c r="U12" s="51">
        <v>3095</v>
      </c>
      <c r="V12" s="51">
        <v>0</v>
      </c>
      <c r="W12" s="51">
        <v>6170</v>
      </c>
      <c r="X12" s="51">
        <v>0</v>
      </c>
      <c r="Y12" s="51">
        <v>607.40499999999997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46192.809751300054</v>
      </c>
      <c r="AP12" s="52">
        <f>SUMIF($C$11:$AN$11,"I.Mad",C12:AN12)</f>
        <v>11142.994999999999</v>
      </c>
      <c r="AQ12" s="52">
        <f>SUM(AO12:AP12)</f>
        <v>57335.804751300049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1</v>
      </c>
      <c r="F13" s="53">
        <v>11</v>
      </c>
      <c r="G13" s="53">
        <v>81</v>
      </c>
      <c r="H13" s="53">
        <v>66</v>
      </c>
      <c r="I13" s="53">
        <v>79</v>
      </c>
      <c r="J13" s="53">
        <v>150</v>
      </c>
      <c r="K13" s="53">
        <v>4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31</v>
      </c>
      <c r="R13" s="53" t="s">
        <v>20</v>
      </c>
      <c r="S13" s="53">
        <v>20</v>
      </c>
      <c r="T13" s="53" t="s">
        <v>20</v>
      </c>
      <c r="U13" s="53">
        <v>12</v>
      </c>
      <c r="V13" s="53" t="s">
        <v>20</v>
      </c>
      <c r="W13" s="53">
        <v>16</v>
      </c>
      <c r="X13" s="53" t="s">
        <v>20</v>
      </c>
      <c r="Y13" s="53">
        <v>2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246</v>
      </c>
      <c r="AP13" s="52">
        <f>SUMIF($C$11:$AN$11,"I.Mad",C13:AN13)</f>
        <v>227</v>
      </c>
      <c r="AQ13" s="52">
        <f>SUM(AO13:AP13)</f>
        <v>473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>
        <v>1</v>
      </c>
      <c r="F14" s="53">
        <v>3</v>
      </c>
      <c r="G14" s="53">
        <v>20</v>
      </c>
      <c r="H14" s="53">
        <v>3</v>
      </c>
      <c r="I14" s="53">
        <v>14</v>
      </c>
      <c r="J14" s="53">
        <v>32</v>
      </c>
      <c r="K14" s="53" t="s">
        <v>66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10</v>
      </c>
      <c r="R14" s="53" t="s">
        <v>20</v>
      </c>
      <c r="S14" s="53">
        <v>8</v>
      </c>
      <c r="T14" s="53" t="s">
        <v>20</v>
      </c>
      <c r="U14" s="53">
        <v>4</v>
      </c>
      <c r="V14" s="53" t="s">
        <v>20</v>
      </c>
      <c r="W14" s="53">
        <v>7</v>
      </c>
      <c r="X14" s="53" t="s">
        <v>20</v>
      </c>
      <c r="Y14" s="53" t="s">
        <v>66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64</v>
      </c>
      <c r="AP14" s="52">
        <f>SUMIF($C$11:$AN$11,"I.Mad",C14:AN14)</f>
        <v>38</v>
      </c>
      <c r="AQ14" s="52">
        <f>SUM(AO14:AP14)</f>
        <v>102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>
        <v>0.46948356807511726</v>
      </c>
      <c r="F15" s="53">
        <v>0.86851995339302668</v>
      </c>
      <c r="G15" s="53">
        <v>11.872543736491162</v>
      </c>
      <c r="H15" s="53">
        <v>7.3989383453122173</v>
      </c>
      <c r="I15" s="53">
        <v>10.104202753204754</v>
      </c>
      <c r="J15" s="53">
        <v>34.111141116154066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4.6163368273936038</v>
      </c>
      <c r="R15" s="53" t="s">
        <v>20</v>
      </c>
      <c r="S15" s="53">
        <v>28.834789495419106</v>
      </c>
      <c r="T15" s="53" t="s">
        <v>20</v>
      </c>
      <c r="U15" s="53">
        <v>1.0978239498368936</v>
      </c>
      <c r="V15" s="53" t="s">
        <v>20</v>
      </c>
      <c r="W15" s="53">
        <v>13.552174031331942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>
        <v>12</v>
      </c>
      <c r="F16" s="58">
        <v>13.5</v>
      </c>
      <c r="G16" s="58">
        <v>12.5</v>
      </c>
      <c r="H16" s="58">
        <v>13.5</v>
      </c>
      <c r="I16" s="58">
        <v>12.5</v>
      </c>
      <c r="J16" s="58">
        <v>12.5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>
        <v>12.5</v>
      </c>
      <c r="T16" s="58" t="s">
        <v>20</v>
      </c>
      <c r="U16" s="58">
        <v>13</v>
      </c>
      <c r="V16" s="58" t="s">
        <v>20</v>
      </c>
      <c r="W16" s="58">
        <v>12.5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>
        <v>11.14</v>
      </c>
      <c r="J24" s="55"/>
      <c r="K24" s="71"/>
      <c r="L24" s="55"/>
      <c r="M24" s="55"/>
      <c r="N24" s="55"/>
      <c r="O24" s="55"/>
      <c r="P24" s="55"/>
      <c r="Q24" s="55">
        <v>26.023413802995165</v>
      </c>
      <c r="R24" s="71"/>
      <c r="S24" s="55">
        <v>2.3454545454545452</v>
      </c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39.50886834844971</v>
      </c>
      <c r="AP24" s="52">
        <f t="shared" ref="AP24:AP30" si="1">SUMIF($C$11:$AN$11,"I.Mad",C24:AN24)</f>
        <v>0</v>
      </c>
      <c r="AQ24" s="55">
        <f t="shared" ref="AQ24:AQ37" si="2">SUM(AO24:AP24)</f>
        <v>39.50886834844971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>
        <v>1.9888998035363459</v>
      </c>
      <c r="H25" s="55"/>
      <c r="I25" s="55">
        <v>15.4</v>
      </c>
      <c r="J25" s="55"/>
      <c r="K25" s="55"/>
      <c r="L25" s="55"/>
      <c r="M25" s="55"/>
      <c r="N25" s="55"/>
      <c r="O25" s="55"/>
      <c r="P25" s="55"/>
      <c r="Q25" s="55">
        <v>18.289554436807471</v>
      </c>
      <c r="R25" s="71"/>
      <c r="S25" s="55">
        <v>1.5272727272727273</v>
      </c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37.205726967616542</v>
      </c>
      <c r="AP25" s="52">
        <f t="shared" si="1"/>
        <v>0</v>
      </c>
      <c r="AQ25" s="55">
        <f>SUM(AO25:AP25)</f>
        <v>37.205726967616542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>
        <v>1.5911198428290767</v>
      </c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1.5911198428290767</v>
      </c>
      <c r="AP31" s="52">
        <f t="shared" ref="AP31:AP37" si="4">SUMIF($C$11:$AN$11,"I.Mad",C31:AN31)</f>
        <v>0</v>
      </c>
      <c r="AQ31" s="55">
        <f t="shared" si="2"/>
        <v>1.5911198428290767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280.67</v>
      </c>
      <c r="F41" s="55">
        <f t="shared" si="8"/>
        <v>440.30500000000001</v>
      </c>
      <c r="G41" s="55">
        <f t="shared" si="8"/>
        <v>10212.890770946418</v>
      </c>
      <c r="H41" s="55">
        <f t="shared" si="8"/>
        <v>2635.2699999999995</v>
      </c>
      <c r="I41" s="55">
        <f t="shared" si="8"/>
        <v>14107.640000000001</v>
      </c>
      <c r="J41" s="55">
        <f t="shared" si="8"/>
        <v>8067.42</v>
      </c>
      <c r="K41" s="55">
        <f t="shared" si="8"/>
        <v>687.51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6559.9999682398029</v>
      </c>
      <c r="R41" s="55">
        <f t="shared" si="8"/>
        <v>0</v>
      </c>
      <c r="S41" s="55">
        <f>+SUM(S24:S40,S18,S12)</f>
        <v>4549.9997272727278</v>
      </c>
      <c r="T41" s="55">
        <f t="shared" si="8"/>
        <v>0</v>
      </c>
      <c r="U41" s="55">
        <f>+SUM(U24:U40,U18,U12)</f>
        <v>3095</v>
      </c>
      <c r="V41" s="55">
        <f t="shared" si="8"/>
        <v>0</v>
      </c>
      <c r="W41" s="55">
        <f t="shared" si="8"/>
        <v>6170</v>
      </c>
      <c r="X41" s="55">
        <f t="shared" si="8"/>
        <v>0</v>
      </c>
      <c r="Y41" s="55">
        <f t="shared" si="8"/>
        <v>607.40499999999997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46271.115466458949</v>
      </c>
      <c r="AP41" s="55">
        <f>SUM(AP12,AP18,AP24:AP37)</f>
        <v>11142.994999999999</v>
      </c>
      <c r="AQ41" s="55">
        <f>SUM(AO41:AP41)</f>
        <v>57414.110466458951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16.399999999999999</v>
      </c>
      <c r="H42" s="57"/>
      <c r="I42" s="57">
        <v>19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2018-01-18T17:18:46Z</dcterms:modified>
</cp:coreProperties>
</file>