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420" windowWidth="20730" windowHeight="832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<sst xmlns="http://schemas.openxmlformats.org/spreadsheetml/2006/main" count="385" uniqueCount="69">
  <si>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</si>
  <si>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</si>
  <si>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</si>
  <si>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</si>
  <si>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</si>
  <si>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</si>
  <si>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</si>
  <si>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</si>
  <si>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</si>
  <si>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</si>
  <si>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</si>
  <si>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</si>
  <si>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</si>
  <si>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</si>
  <si>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</si>
  <si>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</si>
  <si>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</si>
  <si>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</si>
  <si>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</si>
  <si>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</si>
  <si>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</si>
  <si>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</si>
  <si>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</si>
  <si>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</si>
  <si>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</si>
  <si>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</si>
  <si>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</si>
  <si>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</si>
  <si>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</si>
  <si>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</si>
  <si>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</si>
  <si>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</si>
  <si>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</si>
  <si>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</si>
  <si>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</si>
  <si>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</si>
  <si>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</si>
  <si>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</si>
  <si>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</si>
  <si>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</si>
  <si>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</si>
  <si>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</si>
  <si>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</si>
  <si>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</si>
  <si>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</si>
  <si>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</si>
  <si>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</si>
  <si>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</si>
  <si>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</si>
  <si>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</si>
  <si>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</si>
  <si>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</si>
  <si>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</si>
  <si>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</si>
  <si>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</si>
  <si>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</si>
  <si>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</si>
  <si>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</si>
  <si>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</si>
  <si>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</si>
  <si>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</si>
  <si>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</si>
  <si>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</si>
  <si>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</si>
  <si>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</si>
  <si>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R.M.N°560-2017-PRODUCE,R.M.N°647-2017-PRODUCE,R.M.N°004-2018-PRODUCE</t>
  </si>
  <si>
    <t>Callao, 22 de enero del 2018</t>
  </si>
  <si>
    <t xml:space="preserve">        Fecha  : 21/01/2018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</si>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</sst>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3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1" fontId="39" fillId="0" borderId="1" xfId="0" applyNumberFormat="1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Y6" sqref="Y6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8" t="s">
        <v>63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45" customHeight="1" x14ac:dyDescent="0.5">
      <c r="B5" s="118" t="s">
        <v>40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37</v>
      </c>
      <c r="AN6" s="119"/>
      <c r="AO6" s="119"/>
      <c r="AP6" s="119"/>
      <c r="AQ6" s="119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0"/>
      <c r="AP7" s="120"/>
      <c r="AQ7" s="120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67</v>
      </c>
      <c r="AP8" s="119"/>
      <c r="AQ8" s="119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6" t="s">
        <v>4</v>
      </c>
      <c r="D10" s="117"/>
      <c r="E10" s="116" t="s">
        <v>5</v>
      </c>
      <c r="F10" s="117"/>
      <c r="G10" s="125" t="s">
        <v>6</v>
      </c>
      <c r="H10" s="126"/>
      <c r="I10" s="124" t="s">
        <v>45</v>
      </c>
      <c r="J10" s="124"/>
      <c r="K10" s="124" t="s">
        <v>7</v>
      </c>
      <c r="L10" s="124"/>
      <c r="M10" s="116" t="s">
        <v>8</v>
      </c>
      <c r="N10" s="127"/>
      <c r="O10" s="116" t="s">
        <v>9</v>
      </c>
      <c r="P10" s="127"/>
      <c r="Q10" s="125" t="s">
        <v>10</v>
      </c>
      <c r="R10" s="126"/>
      <c r="S10" s="125" t="s">
        <v>11</v>
      </c>
      <c r="T10" s="126"/>
      <c r="U10" s="125" t="s">
        <v>12</v>
      </c>
      <c r="V10" s="126"/>
      <c r="W10" s="125" t="s">
        <v>52</v>
      </c>
      <c r="X10" s="126"/>
      <c r="Y10" s="116" t="s">
        <v>46</v>
      </c>
      <c r="Z10" s="117"/>
      <c r="AA10" s="116" t="s">
        <v>38</v>
      </c>
      <c r="AB10" s="117"/>
      <c r="AC10" s="116" t="s">
        <v>13</v>
      </c>
      <c r="AD10" s="117"/>
      <c r="AE10" s="123" t="s">
        <v>54</v>
      </c>
      <c r="AF10" s="117"/>
      <c r="AG10" s="123" t="s">
        <v>47</v>
      </c>
      <c r="AH10" s="117"/>
      <c r="AI10" s="123" t="s">
        <v>48</v>
      </c>
      <c r="AJ10" s="117"/>
      <c r="AK10" s="123" t="s">
        <v>49</v>
      </c>
      <c r="AL10" s="117"/>
      <c r="AM10" s="123" t="s">
        <v>50</v>
      </c>
      <c r="AN10" s="117"/>
      <c r="AO10" s="121" t="s">
        <v>14</v>
      </c>
      <c r="AP10" s="122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900</v>
      </c>
      <c r="F12" s="51">
        <v>730</v>
      </c>
      <c r="G12" s="51">
        <v>11593</v>
      </c>
      <c r="H12" s="51">
        <v>2633</v>
      </c>
      <c r="I12" s="115">
        <v>12026.43</v>
      </c>
      <c r="J12" s="115">
        <v>5559.9</v>
      </c>
      <c r="K12" s="51">
        <v>1115.3399999999999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2235.7370000000001</v>
      </c>
      <c r="R12" s="51">
        <v>20</v>
      </c>
      <c r="S12" s="51">
        <v>0</v>
      </c>
      <c r="T12" s="51">
        <v>0</v>
      </c>
      <c r="U12" s="51">
        <v>840</v>
      </c>
      <c r="V12" s="51">
        <v>0</v>
      </c>
      <c r="W12" s="51">
        <v>280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28990.507000000001</v>
      </c>
      <c r="AP12" s="52">
        <f>SUMIF($C$11:$AN$11,"I.Mad",C12:AN12)</f>
        <v>8942.9</v>
      </c>
      <c r="AQ12" s="52">
        <f>SUM(AO12:AP12)</f>
        <v>37933.406999999999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>
        <v>3</v>
      </c>
      <c r="F13" s="53">
        <v>20</v>
      </c>
      <c r="G13" s="53">
        <v>67</v>
      </c>
      <c r="H13" s="53">
        <v>59</v>
      </c>
      <c r="I13" s="53">
        <v>78</v>
      </c>
      <c r="J13" s="53">
        <v>97</v>
      </c>
      <c r="K13" s="53">
        <v>5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18</v>
      </c>
      <c r="R13" s="53">
        <v>1</v>
      </c>
      <c r="S13" s="53" t="s">
        <v>20</v>
      </c>
      <c r="T13" s="53" t="s">
        <v>20</v>
      </c>
      <c r="U13" s="53">
        <v>3</v>
      </c>
      <c r="V13" s="53" t="s">
        <v>20</v>
      </c>
      <c r="W13" s="53">
        <v>1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175</v>
      </c>
      <c r="AP13" s="52">
        <f>SUMIF($C$11:$AN$11,"I.Mad",C13:AN13)</f>
        <v>177</v>
      </c>
      <c r="AQ13" s="52">
        <f>SUM(AO13:AP13)</f>
        <v>352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68</v>
      </c>
      <c r="F14" s="53" t="s">
        <v>68</v>
      </c>
      <c r="G14" s="53">
        <v>11</v>
      </c>
      <c r="H14" s="53">
        <v>1</v>
      </c>
      <c r="I14" s="53">
        <v>11</v>
      </c>
      <c r="J14" s="53">
        <v>6</v>
      </c>
      <c r="K14" s="53" t="s">
        <v>68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7</v>
      </c>
      <c r="R14" s="53" t="s">
        <v>68</v>
      </c>
      <c r="S14" s="53" t="s">
        <v>20</v>
      </c>
      <c r="T14" s="53" t="s">
        <v>20</v>
      </c>
      <c r="U14" s="53">
        <v>2</v>
      </c>
      <c r="V14" s="53" t="s">
        <v>20</v>
      </c>
      <c r="W14" s="53">
        <v>1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32</v>
      </c>
      <c r="AP14" s="52">
        <f>SUMIF($C$11:$AN$11,"I.Mad",C14:AN14)</f>
        <v>7</v>
      </c>
      <c r="AQ14" s="52">
        <f>SUM(AO14:AP14)</f>
        <v>39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>
        <v>26.9</v>
      </c>
      <c r="H15" s="53">
        <v>39.5</v>
      </c>
      <c r="I15" s="53">
        <v>1.7986035279383592</v>
      </c>
      <c r="J15" s="53">
        <v>3.2330436979805688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34.121667387314297</v>
      </c>
      <c r="R15" s="53" t="s">
        <v>20</v>
      </c>
      <c r="S15" s="53" t="s">
        <v>20</v>
      </c>
      <c r="T15" s="53" t="s">
        <v>20</v>
      </c>
      <c r="U15" s="53">
        <v>0</v>
      </c>
      <c r="V15" s="53" t="s">
        <v>20</v>
      </c>
      <c r="W15" s="53">
        <v>17.708333333333336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>
        <v>12</v>
      </c>
      <c r="H16" s="58">
        <v>12</v>
      </c>
      <c r="I16" s="58">
        <v>13</v>
      </c>
      <c r="J16" s="58">
        <v>13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12</v>
      </c>
      <c r="R16" s="58" t="s">
        <v>20</v>
      </c>
      <c r="S16" s="58" t="s">
        <v>20</v>
      </c>
      <c r="T16" s="58" t="s">
        <v>20</v>
      </c>
      <c r="U16" s="58">
        <v>13</v>
      </c>
      <c r="V16" s="58" t="s">
        <v>20</v>
      </c>
      <c r="W16" s="58">
        <v>12.5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>
        <v>14</v>
      </c>
      <c r="H25" s="55"/>
      <c r="I25" s="55">
        <v>3.81</v>
      </c>
      <c r="J25" s="55">
        <v>1.53</v>
      </c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17.809999999999999</v>
      </c>
      <c r="AP25" s="52">
        <f t="shared" si="1"/>
        <v>1.53</v>
      </c>
      <c r="AQ25" s="55">
        <f>SUM(AO25:AP25)</f>
        <v>19.34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900</v>
      </c>
      <c r="F41" s="55">
        <f t="shared" si="8"/>
        <v>730</v>
      </c>
      <c r="G41" s="55">
        <f t="shared" si="8"/>
        <v>11607</v>
      </c>
      <c r="H41" s="55">
        <f t="shared" si="8"/>
        <v>2633</v>
      </c>
      <c r="I41" s="55">
        <f t="shared" si="8"/>
        <v>12030.24</v>
      </c>
      <c r="J41" s="55">
        <f t="shared" si="8"/>
        <v>5561.4299999999994</v>
      </c>
      <c r="K41" s="55">
        <f t="shared" si="8"/>
        <v>1115.3399999999999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2235.7370000000001</v>
      </c>
      <c r="R41" s="55">
        <f t="shared" si="8"/>
        <v>20</v>
      </c>
      <c r="S41" s="55">
        <f>+SUM(S24:S40,S18,S12)</f>
        <v>0</v>
      </c>
      <c r="T41" s="55">
        <f t="shared" si="8"/>
        <v>0</v>
      </c>
      <c r="U41" s="55">
        <f>+SUM(U24:U40,U18,U12)</f>
        <v>840</v>
      </c>
      <c r="V41" s="55">
        <f t="shared" si="8"/>
        <v>0</v>
      </c>
      <c r="W41" s="55">
        <f t="shared" si="8"/>
        <v>280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29008.317000000003</v>
      </c>
      <c r="AP41" s="55">
        <f>SUM(AP12,AP18,AP24:AP37)</f>
        <v>8944.43</v>
      </c>
      <c r="AQ41" s="55">
        <f>SUM(AO41:AP41)</f>
        <v>37952.747000000003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</v>
      </c>
      <c r="H42" s="57"/>
      <c r="I42" s="57">
        <v>19.399999999999999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/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2018-01-22T16:10:21Z</dcterms:modified>
</cp:coreProperties>
</file>