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Enero\"/>
    </mc:Choice>
  </mc:AlternateContent>
  <bookViews>
    <workbookView xWindow="0" yWindow="0" windowWidth="25200" windowHeight="116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<sst xmlns="http://schemas.openxmlformats.org/spreadsheetml/2006/main" count="393" uniqueCount="65">
  <si>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</si>
  <si>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</si>
  <si>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</si>
  <si>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</si>
  <si>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</si>
  <si>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</si>
  <si>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</si>
  <si>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</si>
  <si>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</si>
  <si>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</si>
  <si>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</si>
  <si>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</si>
  <si>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</si>
  <si>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</si>
  <si>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</si>
  <si>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</si>
  <si>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</si>
  <si>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</si>
  <si>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</si>
  <si>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</si>
  <si>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</si>
  <si>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</si>
  <si>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</si>
  <si>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</si>
  <si>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</si>
  <si>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</si>
  <si>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</si>
  <si>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</si>
  <si>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</si>
  <si>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</si>
  <si>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</si>
  <si>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</si>
  <si>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</si>
  <si>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</si>
  <si>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</si>
  <si>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</si>
  <si>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</si>
  <si>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</si>
  <si>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</si>
  <si>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</si>
  <si>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</si>
  <si>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</si>
  <si>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</si>
  <si>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</si>
  <si>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</si>
  <si>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</si>
  <si>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</si>
  <si>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</si>
  <si>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</si>
  <si>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</si>
  <si>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</si>
  <si>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</si>
  <si>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</si>
  <si>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</si>
  <si>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</si>
  <si>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</si>
  <si>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</si>
  <si>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</si>
  <si>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</si>
  <si>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</si>
  <si>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</si>
  <si>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</si>
  <si>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 xml:space="preserve">        Fecha  : 28/01/2016</t>
  </si>
  <si>
    <t>Callao, 29 de Enero del 2016</t>
  </si>
  <si>
    <t>R.M.N°369-2015 PRODUCE, R.M.N°427-2016-PRODUCE, R.M.N°028-2016-PRODUCE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</si>
</sst>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J25" sqref="J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6.42578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4.710937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62</v>
      </c>
      <c r="AP8" s="118"/>
      <c r="AQ8" s="118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49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59</v>
      </c>
      <c r="X10" s="123"/>
      <c r="Y10" s="113" t="s">
        <v>52</v>
      </c>
      <c r="Z10" s="114"/>
      <c r="AA10" s="122" t="s">
        <v>40</v>
      </c>
      <c r="AB10" s="123"/>
      <c r="AC10" s="122" t="s">
        <v>13</v>
      </c>
      <c r="AD10" s="123"/>
      <c r="AE10" s="121" t="s">
        <v>53</v>
      </c>
      <c r="AF10" s="114"/>
      <c r="AG10" s="121" t="s">
        <v>54</v>
      </c>
      <c r="AH10" s="114"/>
      <c r="AI10" s="121" t="s">
        <v>55</v>
      </c>
      <c r="AJ10" s="114"/>
      <c r="AK10" s="121" t="s">
        <v>56</v>
      </c>
      <c r="AL10" s="114"/>
      <c r="AM10" s="121" t="s">
        <v>57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798</v>
      </c>
      <c r="J12" s="53">
        <v>3307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633</v>
      </c>
      <c r="Z12" s="53">
        <v>277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1431</v>
      </c>
      <c r="AP12" s="54">
        <f>SUMIF($C$11:$AN$11,"I.Mad",C12:AN12)</f>
        <v>3584</v>
      </c>
      <c r="AQ12" s="54">
        <f>SUM(AO12:AP12)</f>
        <v>5015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7</v>
      </c>
      <c r="J13" s="55">
        <v>51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3</v>
      </c>
      <c r="Z13" s="55">
        <v>3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10</v>
      </c>
      <c r="AP13" s="54">
        <f t="shared" ref="AP13:AP14" si="1">SUMIF($C$11:$AN$11,"I.Mad",C13:AN13)</f>
        <v>54</v>
      </c>
      <c r="AQ13" s="54">
        <f>SUM(AO13:AP13)</f>
        <v>64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2</v>
      </c>
      <c r="J14" s="55">
        <v>5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>
        <v>1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3</v>
      </c>
      <c r="AP14" s="54">
        <f t="shared" si="1"/>
        <v>6</v>
      </c>
      <c r="AQ14" s="54">
        <f>SUM(AO14:AP14)</f>
        <v>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44.764223294716089</v>
      </c>
      <c r="J15" s="55">
        <v>17.678534618109996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>
        <v>42.68292682926829</v>
      </c>
      <c r="Z15" s="55">
        <v>53.571428571428577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12.5</v>
      </c>
      <c r="J16" s="61">
        <v>12.5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>
        <v>11.5</v>
      </c>
      <c r="Z16" s="61">
        <v>11.5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>
        <v>0.63</v>
      </c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0.63</v>
      </c>
      <c r="AQ25" s="58">
        <f>SUM(AO25:AP25)</f>
        <v>0.63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798</v>
      </c>
      <c r="J38" s="58">
        <f t="shared" si="7"/>
        <v>3307.63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633</v>
      </c>
      <c r="Z38" s="58">
        <f>+SUM(Z12,Z18,Z24:Z37)</f>
        <v>277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1431</v>
      </c>
      <c r="AP38" s="58">
        <f>SUM(AP12,AP18,AP24:AP37)</f>
        <v>3584.63</v>
      </c>
      <c r="AQ38" s="58">
        <f>SUM(AO38:AP38)</f>
        <v>5015.63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20.399999999999999</v>
      </c>
      <c r="H39" s="60"/>
      <c r="I39" s="93">
        <v>23.03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>
        <v>18.399999999999999</v>
      </c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2016-01-29T17:09:33Z</dcterms:modified>
</cp:coreProperties>
</file>