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<sst xmlns="http://schemas.openxmlformats.org/spreadsheetml/2006/main" count="377" uniqueCount="66">
  <si>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</si>
  <si>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</si>
  <si>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</si>
  <si>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</si>
  <si>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</si>
  <si>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</si>
  <si>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</si>
  <si>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</si>
  <si>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</si>
  <si>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</si>
  <si>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</si>
  <si>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</si>
  <si>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</si>
  <si>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</si>
  <si>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</si>
  <si>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</si>
  <si>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</si>
  <si>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</si>
  <si>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</si>
  <si>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</si>
  <si>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</si>
  <si>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</si>
  <si>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</si>
  <si>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</si>
  <si>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</si>
  <si>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</si>
  <si>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</si>
  <si>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</si>
  <si>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</si>
  <si>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</si>
  <si>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</si>
  <si>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</si>
  <si>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</si>
  <si>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</si>
  <si>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</si>
  <si>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</si>
  <si>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</si>
  <si>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</si>
  <si>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</si>
  <si>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</si>
  <si>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</si>
  <si>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</si>
  <si>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</si>
  <si>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</si>
  <si>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</si>
  <si>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</si>
  <si>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</si>
  <si>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</si>
  <si>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</si>
  <si>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</si>
  <si>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</si>
  <si>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</si>
  <si>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</si>
  <si>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</si>
  <si>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</si>
  <si>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</si>
  <si>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</si>
  <si>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</si>
  <si>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</si>
  <si>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</si>
  <si>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Fecha: 29/01/2009</t>
  </si>
  <si>
    <t>S/M</t>
  </si>
  <si>
    <t>MEDUSA</t>
  </si>
  <si>
    <t>Callao, 30 de Enero 2009</t>
  </si>
  <si>
    <t xml:space="preserve"> R.M.N°542-2008-PRODUCE, R.M.N°817-2008-PRODUCE, RM.N°026-2009-PRODUCE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</si>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</sst>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7109375" style="0" customWidth="1"/>
    <col min="8" max="15" width="7.140625" style="0" customWidth="1"/>
    <col min="16" max="24" width="7.28125" style="0" customWidth="1"/>
    <col min="25" max="25" width="8.57421875" style="0" customWidth="1"/>
    <col min="2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65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2</v>
      </c>
      <c r="AK4" s="95"/>
      <c r="AL4" s="95"/>
      <c r="AM4" s="95"/>
      <c r="AN4" s="9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60</v>
      </c>
      <c r="AM6" s="93"/>
      <c r="AN6" s="94"/>
    </row>
    <row r="7" spans="2:40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4" t="s">
        <v>6</v>
      </c>
      <c r="D8" s="85"/>
      <c r="E8" s="84" t="s">
        <v>7</v>
      </c>
      <c r="F8" s="85"/>
      <c r="G8" s="86" t="s">
        <v>8</v>
      </c>
      <c r="H8" s="87"/>
      <c r="I8" s="91" t="s">
        <v>9</v>
      </c>
      <c r="J8" s="88"/>
      <c r="K8" s="84" t="s">
        <v>10</v>
      </c>
      <c r="L8" s="85"/>
      <c r="M8" s="84" t="s">
        <v>11</v>
      </c>
      <c r="N8" s="88"/>
      <c r="O8" s="91" t="s">
        <v>12</v>
      </c>
      <c r="P8" s="85"/>
      <c r="Q8" s="91" t="s">
        <v>13</v>
      </c>
      <c r="R8" s="85"/>
      <c r="S8" s="91" t="s">
        <v>14</v>
      </c>
      <c r="T8" s="85"/>
      <c r="U8" s="91" t="s">
        <v>15</v>
      </c>
      <c r="V8" s="85"/>
      <c r="W8" s="86" t="s">
        <v>16</v>
      </c>
      <c r="X8" s="96"/>
      <c r="Y8" s="86" t="s">
        <v>17</v>
      </c>
      <c r="Z8" s="96"/>
      <c r="AA8" s="86" t="s">
        <v>18</v>
      </c>
      <c r="AB8" s="96"/>
      <c r="AC8" s="19" t="s">
        <v>19</v>
      </c>
      <c r="AD8" s="89" t="s">
        <v>20</v>
      </c>
      <c r="AE8" s="90"/>
      <c r="AF8" s="89" t="s">
        <v>21</v>
      </c>
      <c r="AG8" s="90"/>
      <c r="AH8" s="89" t="s">
        <v>22</v>
      </c>
      <c r="AI8" s="92"/>
      <c r="AJ8" s="91" t="s">
        <v>23</v>
      </c>
      <c r="AK8" s="88"/>
      <c r="AL8" s="97" t="s">
        <v>24</v>
      </c>
      <c r="AM8" s="98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142</v>
      </c>
      <c r="AK10" s="30">
        <v>136</v>
      </c>
      <c r="AL10" s="30">
        <f>SUMIF($C$9:$AK$9,"Ind",C10:AK10)</f>
        <v>142</v>
      </c>
      <c r="AM10" s="30">
        <f>SUMIF($C$9:$AK$9,"I.Mad",C10:AK10)</f>
        <v>136</v>
      </c>
      <c r="AN10" s="30">
        <f>SUM(AL10:AM10)</f>
        <v>278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0">
        <v>7</v>
      </c>
      <c r="AK11" s="30">
        <v>4</v>
      </c>
      <c r="AL11" s="30">
        <f>SUMIF($C$9:$AK$9,"Ind",C11:AK11)</f>
        <v>7</v>
      </c>
      <c r="AM11" s="30">
        <f>SUMIF($C$9:$AK$9,"I.Mad",C11:AK11)</f>
        <v>4</v>
      </c>
      <c r="AN11" s="30">
        <f>SUM(AL11:AM11)</f>
        <v>11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0">
        <v>3</v>
      </c>
      <c r="AK12" s="30" t="s">
        <v>61</v>
      </c>
      <c r="AL12" s="30">
        <f>SUMIF($C$9:$AK$9,"Ind",C12:AK12)</f>
        <v>3</v>
      </c>
      <c r="AM12" s="30">
        <f>SUMIF($C$9:$AK$9,"I.Mad",C12:AK12)</f>
        <v>0</v>
      </c>
      <c r="AN12" s="30">
        <f>SUM(AL12:AM12)</f>
        <v>3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0">
        <v>5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82">
        <v>14</v>
      </c>
      <c r="AK14" s="3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>
        <v>287</v>
      </c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>
        <v>1024</v>
      </c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1311</v>
      </c>
      <c r="AM22" s="30">
        <f aca="true" t="shared" si="1" ref="AM22:AM36">SUMIF($C$9:$AK$9,"I.Mad",C22:AK22)</f>
        <v>0</v>
      </c>
      <c r="AN22" s="30">
        <f aca="true" t="shared" si="2" ref="AN22:AN36">SUM(AL22:AM22)</f>
        <v>1311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>
        <v>193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346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539</v>
      </c>
      <c r="AM23" s="30">
        <f t="shared" si="1"/>
        <v>0</v>
      </c>
      <c r="AN23" s="30">
        <f t="shared" si="2"/>
        <v>539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62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>
        <v>15</v>
      </c>
      <c r="AK28" s="32"/>
      <c r="AL28" s="30">
        <f t="shared" si="0"/>
        <v>15</v>
      </c>
      <c r="AM28" s="30">
        <f t="shared" si="1"/>
        <v>0</v>
      </c>
      <c r="AN28" s="30">
        <f t="shared" si="2"/>
        <v>15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53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480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1370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157</v>
      </c>
      <c r="AK36" s="30">
        <f t="shared" si="3"/>
        <v>136</v>
      </c>
      <c r="AL36" s="30">
        <f t="shared" si="0"/>
        <v>2007</v>
      </c>
      <c r="AM36" s="30">
        <f t="shared" si="1"/>
        <v>136</v>
      </c>
      <c r="AN36" s="30">
        <f t="shared" si="2"/>
        <v>2143</v>
      </c>
    </row>
    <row r="37" spans="2:40" ht="22.5" customHeight="1">
      <c r="B37" s="29" t="s">
        <v>54</v>
      </c>
      <c r="C37" s="65">
        <v>21.1</v>
      </c>
      <c r="D37" s="65"/>
      <c r="E37" s="65"/>
      <c r="F37" s="65"/>
      <c r="G37" s="65">
        <v>16.3</v>
      </c>
      <c r="H37" s="65"/>
      <c r="I37" s="65">
        <v>19.5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>
        <v>17.4</v>
      </c>
      <c r="W37" s="65"/>
      <c r="X37" s="65"/>
      <c r="Y37" s="65">
        <v>16</v>
      </c>
      <c r="Z37" s="65"/>
      <c r="AA37" s="65"/>
      <c r="AB37" s="65"/>
      <c r="AC37" s="65">
        <v>25.4</v>
      </c>
      <c r="AD37" s="65"/>
      <c r="AE37" s="65"/>
      <c r="AF37" s="65"/>
      <c r="AG37" s="65"/>
      <c r="AH37" s="65"/>
      <c r="AI37" s="65"/>
      <c r="AJ37" s="66">
        <v>18.3</v>
      </c>
      <c r="AK37" s="67"/>
      <c r="AL37" s="68"/>
      <c r="AM37" s="68"/>
      <c r="AN37" s="69"/>
    </row>
    <row r="38" spans="2:40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75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2009-01-30T17:23:28Z</cp:lastPrinted>
  <dcterms:created xsi:type="dcterms:W3CDTF">2008-10-21T17:58:04Z</dcterms:created>
  <dcterms:modified xsi:type="dcterms:W3CDTF">2009-01-30T17:57:08Z</dcterms:modified>
  <cp:category/>
  <cp:version/>
  <cp:contentType/>
  <cp:contentStatus/>
</cp:coreProperties>
</file>