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<sst xmlns="http://schemas.openxmlformats.org/spreadsheetml/2006/main" count="396" uniqueCount="69">
  <si>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</si>
  <si>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</si>
  <si>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</si>
  <si>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</si>
  <si>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</si>
  <si>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</si>
  <si>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</si>
  <si>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</si>
  <si>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</si>
  <si>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</si>
  <si>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</si>
  <si>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</si>
  <si>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</si>
  <si>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</si>
  <si>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</si>
  <si>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</si>
  <si>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</si>
  <si>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</si>
  <si>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</si>
  <si>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</si>
  <si>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</si>
  <si>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</si>
  <si>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</si>
  <si>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</si>
  <si>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</si>
  <si>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</si>
  <si>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</si>
  <si>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</si>
  <si>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</si>
  <si>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</si>
  <si>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</si>
  <si>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</si>
  <si>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</si>
  <si>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</si>
  <si>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</si>
  <si>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</si>
  <si>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</si>
  <si>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</si>
  <si>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</si>
  <si>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</si>
  <si>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</si>
  <si>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</si>
  <si>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</si>
  <si>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</si>
  <si>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</si>
  <si>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</si>
  <si>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</si>
  <si>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</si>
  <si>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</si>
  <si>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</si>
  <si>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</si>
  <si>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</si>
  <si>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</si>
  <si>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</si>
  <si>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</si>
  <si>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</si>
  <si>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</si>
  <si>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</si>
  <si>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</si>
  <si>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</si>
  <si>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</si>
  <si>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</si>
  <si>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</si>
  <si>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</si>
  <si>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R.M.N°348-2023-PRODUCE</t>
  </si>
  <si>
    <t>CPT/jsr</t>
  </si>
  <si>
    <t>SM</t>
  </si>
  <si>
    <t xml:space="preserve">        Fecha  : 02/01/2024</t>
  </si>
  <si>
    <t>Callao,03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</si>
</sst>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K1" zoomScale="24" zoomScaleNormal="24" workbookViewId="0">
      <selection activeCell="AK25" sqref="AK25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39" width="32.44140625" style="1" customWidth="1"/>
    <col min="40" max="40" width="34.8867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8" t="s">
        <v>63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3" ht="45" customHeight="1" x14ac:dyDescent="0.6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3" ht="28.2" x14ac:dyDescent="0.5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5" t="s">
        <v>8</v>
      </c>
      <c r="D10" s="55"/>
      <c r="E10" s="55" t="s">
        <v>9</v>
      </c>
      <c r="F10" s="55"/>
      <c r="G10" s="55" t="s">
        <v>10</v>
      </c>
      <c r="H10" s="55"/>
      <c r="I10" s="55" t="s">
        <v>11</v>
      </c>
      <c r="J10" s="55"/>
      <c r="K10" s="55" t="s">
        <v>12</v>
      </c>
      <c r="L10" s="55"/>
      <c r="M10" s="55" t="s">
        <v>13</v>
      </c>
      <c r="N10" s="55"/>
      <c r="O10" s="55" t="s">
        <v>14</v>
      </c>
      <c r="P10" s="55"/>
      <c r="Q10" s="55" t="s">
        <v>15</v>
      </c>
      <c r="R10" s="55"/>
      <c r="S10" s="55" t="s">
        <v>16</v>
      </c>
      <c r="T10" s="55"/>
      <c r="U10" s="55" t="s">
        <v>17</v>
      </c>
      <c r="V10" s="55"/>
      <c r="W10" s="55" t="s">
        <v>18</v>
      </c>
      <c r="X10" s="55"/>
      <c r="Y10" s="57" t="s">
        <v>19</v>
      </c>
      <c r="Z10" s="57"/>
      <c r="AA10" s="55" t="s">
        <v>20</v>
      </c>
      <c r="AB10" s="55"/>
      <c r="AC10" s="55" t="s">
        <v>21</v>
      </c>
      <c r="AD10" s="55"/>
      <c r="AE10" s="55" t="s">
        <v>22</v>
      </c>
      <c r="AF10" s="55"/>
      <c r="AG10" s="55" t="s">
        <v>23</v>
      </c>
      <c r="AH10" s="55"/>
      <c r="AI10" s="55" t="s">
        <v>24</v>
      </c>
      <c r="AJ10" s="55"/>
      <c r="AK10" s="55" t="s">
        <v>25</v>
      </c>
      <c r="AL10" s="55"/>
      <c r="AM10" s="55" t="s">
        <v>26</v>
      </c>
      <c r="AN10" s="55"/>
      <c r="AO10" s="56" t="s">
        <v>27</v>
      </c>
      <c r="AP10" s="56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947.22</v>
      </c>
      <c r="J12" s="24">
        <v>83.2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185.44499999999999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1100</v>
      </c>
      <c r="X12" s="24">
        <v>0</v>
      </c>
      <c r="Y12" s="24">
        <v>2310.145</v>
      </c>
      <c r="Z12" s="24">
        <v>140.97999999999999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4542.8099999999995</v>
      </c>
      <c r="AP12" s="24">
        <f>SUMIF($C$11:$AN$11,"I.Mad",C12:AN12)</f>
        <v>224.18</v>
      </c>
      <c r="AQ12" s="24">
        <f>SUM(AO12:AP12)</f>
        <v>4766.99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13</v>
      </c>
      <c r="J13" s="24">
        <v>4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4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>
        <v>26</v>
      </c>
      <c r="X13" s="24" t="s">
        <v>33</v>
      </c>
      <c r="Y13" s="24">
        <v>72</v>
      </c>
      <c r="Z13" s="24">
        <v>6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115</v>
      </c>
      <c r="AP13" s="24">
        <f>SUMIF($C$11:$AN$11,"I.Mad",C13:AN13)</f>
        <v>10</v>
      </c>
      <c r="AQ13" s="24">
        <f>SUM(AO13:AP13)</f>
        <v>125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>
        <v>1</v>
      </c>
      <c r="J14" s="24">
        <v>1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4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>
        <v>8</v>
      </c>
      <c r="X14" s="24" t="s">
        <v>33</v>
      </c>
      <c r="Y14" s="24" t="s">
        <v>66</v>
      </c>
      <c r="Z14" s="24" t="s">
        <v>66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13</v>
      </c>
      <c r="AP14" s="24">
        <f>SUMIF($C$11:$AN$11,"I.Mad",C14:AN14)</f>
        <v>1</v>
      </c>
      <c r="AQ14" s="24">
        <f>SUM(AO14:AP14)</f>
        <v>14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>
        <v>31.0502283104924</v>
      </c>
      <c r="J15" s="24">
        <v>33.3333333333333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83.875472383917639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>
        <v>79.625913055196406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7">
        <v>12</v>
      </c>
      <c r="J16" s="27">
        <v>12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>
        <v>9.5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7">
        <v>11.5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5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27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947.22</v>
      </c>
      <c r="J41" s="32">
        <f t="shared" si="3"/>
        <v>83.2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185.44499999999999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1100</v>
      </c>
      <c r="X41" s="32">
        <f t="shared" si="3"/>
        <v>0</v>
      </c>
      <c r="Y41" s="32">
        <f t="shared" si="3"/>
        <v>2310.145</v>
      </c>
      <c r="Z41" s="32">
        <f t="shared" si="3"/>
        <v>140.97999999999999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4542.8099999999995</v>
      </c>
      <c r="AP41" s="32">
        <f>SUM(AP12,AP18,AP24:AP37)</f>
        <v>224.18</v>
      </c>
      <c r="AQ41" s="32">
        <f t="shared" si="2"/>
        <v>4766.99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65</v>
      </c>
      <c r="C46" s="3"/>
      <c r="G46" s="47"/>
      <c r="J46" s="43"/>
      <c r="M46" s="48"/>
      <c r="N46" s="51"/>
      <c r="Y46" s="49"/>
      <c r="Z46" s="49"/>
      <c r="AG46" s="52"/>
      <c r="AM46" s="53" t="s">
        <v>68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2024-01-03T15:52:00Z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