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8800" windowHeight="13020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Q36" i="5"/>
  <c r="AP36" i="5"/>
  <c r="AO36" i="5"/>
  <c r="AQ35" i="5"/>
  <c r="AP35" i="5"/>
  <c r="AO35" i="5"/>
  <c r="AQ34" i="5"/>
  <c r="AP34" i="5"/>
  <c r="AO34" i="5"/>
  <c r="AP33" i="5"/>
  <c r="AO33" i="5"/>
  <c r="AQ33" i="5" s="1"/>
  <c r="AP32" i="5"/>
  <c r="AO32" i="5"/>
  <c r="AQ32" i="5" s="1"/>
  <c r="AP31" i="5"/>
  <c r="AO31" i="5"/>
  <c r="AQ31" i="5" s="1"/>
  <c r="AP30" i="5"/>
  <c r="AO30" i="5"/>
  <c r="AP29" i="5"/>
  <c r="AO29" i="5"/>
  <c r="AQ29" i="5" s="1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24" i="5" l="1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<sst xmlns="http://schemas.openxmlformats.org/spreadsheetml/2006/main" count="375" uniqueCount="65">
  <si>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</si>
  <si>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</si>
  <si>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</si>
  <si>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</si>
  <si>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</si>
  <si>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</si>
  <si>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</si>
  <si>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</si>
  <si>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</si>
  <si>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</si>
  <si>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</si>
  <si>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</si>
  <si>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</si>
  <si>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</si>
  <si>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</si>
  <si>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</si>
  <si>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</si>
  <si>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</si>
  <si>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</si>
  <si>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</si>
  <si>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</si>
  <si>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</si>
  <si>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</si>
  <si>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</si>
  <si>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</si>
  <si>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</si>
  <si>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</si>
  <si>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</si>
  <si>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</si>
  <si>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</si>
  <si>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</si>
  <si>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</si>
  <si>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</si>
  <si>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</si>
  <si>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</si>
  <si>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</si>
  <si>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</si>
  <si>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</si>
  <si>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</si>
  <si>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</si>
  <si>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</si>
  <si>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</si>
  <si>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</si>
  <si>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</si>
  <si>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</si>
  <si>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</si>
  <si>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</si>
  <si>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</si>
  <si>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</si>
  <si>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</si>
  <si>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</si>
  <si>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</si>
  <si>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</si>
  <si>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</si>
  <si>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</si>
  <si>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</si>
  <si>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</si>
  <si>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</si>
  <si>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</si>
  <si>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</si>
  <si>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</si>
  <si>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</si>
  <si>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</si>
  <si>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 xml:space="preserve">        Fecha  : 03/01/2017</t>
  </si>
  <si>
    <t>Callao, 04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</si>
</sst>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D1" zoomScale="25" zoomScaleNormal="25" workbookViewId="0">
      <selection activeCell="I40" sqref="I4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5.1406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1" t="s">
        <v>37</v>
      </c>
      <c r="AN6" s="121"/>
      <c r="AO6" s="121"/>
      <c r="AP6" s="121"/>
      <c r="AQ6" s="121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2"/>
      <c r="AP7" s="122"/>
      <c r="AQ7" s="122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1" t="s">
        <v>63</v>
      </c>
      <c r="AP8" s="121"/>
      <c r="AQ8" s="121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45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53</v>
      </c>
      <c r="X10" s="116"/>
      <c r="Y10" s="117" t="s">
        <v>47</v>
      </c>
      <c r="Z10" s="114"/>
      <c r="AA10" s="115" t="s">
        <v>38</v>
      </c>
      <c r="AB10" s="116"/>
      <c r="AC10" s="115" t="s">
        <v>13</v>
      </c>
      <c r="AD10" s="116"/>
      <c r="AE10" s="113" t="s">
        <v>57</v>
      </c>
      <c r="AF10" s="114"/>
      <c r="AG10" s="113" t="s">
        <v>48</v>
      </c>
      <c r="AH10" s="114"/>
      <c r="AI10" s="113" t="s">
        <v>49</v>
      </c>
      <c r="AJ10" s="114"/>
      <c r="AK10" s="113" t="s">
        <v>50</v>
      </c>
      <c r="AL10" s="114"/>
      <c r="AM10" s="113" t="s">
        <v>51</v>
      </c>
      <c r="AN10" s="114"/>
      <c r="AO10" s="123" t="s">
        <v>14</v>
      </c>
      <c r="AP10" s="124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1607</v>
      </c>
      <c r="G12" s="52">
        <v>5059.6900000000005</v>
      </c>
      <c r="H12" s="52">
        <v>0</v>
      </c>
      <c r="I12" s="52">
        <v>8406</v>
      </c>
      <c r="J12" s="52">
        <v>536</v>
      </c>
      <c r="K12" s="52">
        <v>553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989.65599999999995</v>
      </c>
      <c r="R12" s="52">
        <v>0</v>
      </c>
      <c r="S12" s="52">
        <v>0</v>
      </c>
      <c r="T12" s="52">
        <v>0</v>
      </c>
      <c r="U12" s="52">
        <v>215</v>
      </c>
      <c r="V12" s="52">
        <v>0</v>
      </c>
      <c r="W12" s="52">
        <v>650</v>
      </c>
      <c r="X12" s="52">
        <v>0</v>
      </c>
      <c r="Y12" s="52">
        <v>4606.5523543694244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20479.898354369427</v>
      </c>
      <c r="AP12" s="53">
        <f>SUMIF($C$11:$AN$11,"I.Mad",C12:AN12)</f>
        <v>2143</v>
      </c>
      <c r="AQ12" s="53">
        <f>SUM(AO12:AP12)</f>
        <v>22622.898354369427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24</v>
      </c>
      <c r="G13" s="54">
        <v>37</v>
      </c>
      <c r="H13" s="54" t="s">
        <v>20</v>
      </c>
      <c r="I13" s="54">
        <v>81</v>
      </c>
      <c r="J13" s="54">
        <v>22</v>
      </c>
      <c r="K13" s="54">
        <v>3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11</v>
      </c>
      <c r="R13" s="54" t="s">
        <v>20</v>
      </c>
      <c r="S13" s="54" t="s">
        <v>20</v>
      </c>
      <c r="T13" s="54" t="s">
        <v>20</v>
      </c>
      <c r="U13" s="54">
        <v>6</v>
      </c>
      <c r="V13" s="54" t="s">
        <v>20</v>
      </c>
      <c r="W13" s="54">
        <v>2</v>
      </c>
      <c r="X13" s="54" t="s">
        <v>20</v>
      </c>
      <c r="Y13" s="54">
        <v>30</v>
      </c>
      <c r="Z13" s="54" t="s">
        <v>20</v>
      </c>
      <c r="AA13" s="54" t="s">
        <v>20</v>
      </c>
      <c r="AB13" s="54" t="s">
        <v>20</v>
      </c>
      <c r="AC13" s="54" t="s">
        <v>20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170</v>
      </c>
      <c r="AP13" s="53">
        <f>SUMIF($C$11:$AN$11,"I.Mad",C13:AN13)</f>
        <v>46</v>
      </c>
      <c r="AQ13" s="53">
        <f>SUM(AO13:AP13)</f>
        <v>216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>
        <v>6</v>
      </c>
      <c r="G14" s="54">
        <v>14</v>
      </c>
      <c r="H14" s="54" t="s">
        <v>20</v>
      </c>
      <c r="I14" s="54">
        <v>1</v>
      </c>
      <c r="J14" s="54">
        <v>4</v>
      </c>
      <c r="K14" s="54">
        <v>3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4</v>
      </c>
      <c r="R14" s="54" t="s">
        <v>20</v>
      </c>
      <c r="S14" s="54" t="s">
        <v>20</v>
      </c>
      <c r="T14" s="54" t="s">
        <v>20</v>
      </c>
      <c r="U14" s="54">
        <v>3</v>
      </c>
      <c r="V14" s="54" t="s">
        <v>20</v>
      </c>
      <c r="W14" s="54">
        <v>2</v>
      </c>
      <c r="X14" s="54" t="s">
        <v>20</v>
      </c>
      <c r="Y14" s="54">
        <v>10</v>
      </c>
      <c r="Z14" s="54" t="s">
        <v>20</v>
      </c>
      <c r="AA14" s="54" t="s">
        <v>20</v>
      </c>
      <c r="AB14" s="54" t="s">
        <v>20</v>
      </c>
      <c r="AC14" s="54" t="s">
        <v>20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37</v>
      </c>
      <c r="AP14" s="53">
        <f>SUMIF($C$11:$AN$11,"I.Mad",C14:AN14)</f>
        <v>10</v>
      </c>
      <c r="AQ14" s="53">
        <f>SUM(AO14:AP14)</f>
        <v>47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>
        <v>1.6250776905241635</v>
      </c>
      <c r="G15" s="54">
        <v>11.456118205132379</v>
      </c>
      <c r="H15" s="54" t="s">
        <v>20</v>
      </c>
      <c r="I15" s="54">
        <v>0</v>
      </c>
      <c r="J15" s="54">
        <v>0</v>
      </c>
      <c r="K15" s="54">
        <v>7.4310448502962894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4.6048315386964367</v>
      </c>
      <c r="R15" s="54" t="s">
        <v>20</v>
      </c>
      <c r="S15" s="54" t="s">
        <v>20</v>
      </c>
      <c r="T15" s="54" t="s">
        <v>20</v>
      </c>
      <c r="U15" s="54">
        <v>1.5453955898086711</v>
      </c>
      <c r="V15" s="54" t="s">
        <v>20</v>
      </c>
      <c r="W15" s="54">
        <v>1.4793796969629436</v>
      </c>
      <c r="X15" s="54" t="s">
        <v>20</v>
      </c>
      <c r="Y15" s="54">
        <v>11.032954048239638</v>
      </c>
      <c r="Z15" s="54" t="s">
        <v>20</v>
      </c>
      <c r="AA15" s="54" t="s">
        <v>20</v>
      </c>
      <c r="AB15" s="54" t="s">
        <v>20</v>
      </c>
      <c r="AC15" s="54" t="s">
        <v>20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>
        <v>13</v>
      </c>
      <c r="G16" s="59">
        <v>14</v>
      </c>
      <c r="H16" s="59" t="s">
        <v>20</v>
      </c>
      <c r="I16" s="59">
        <v>13.5</v>
      </c>
      <c r="J16" s="59">
        <v>14.5</v>
      </c>
      <c r="K16" s="59">
        <v>13.5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13</v>
      </c>
      <c r="R16" s="59" t="s">
        <v>20</v>
      </c>
      <c r="S16" s="59" t="s">
        <v>20</v>
      </c>
      <c r="T16" s="59" t="s">
        <v>20</v>
      </c>
      <c r="U16" s="59">
        <v>13</v>
      </c>
      <c r="V16" s="59" t="s">
        <v>20</v>
      </c>
      <c r="W16" s="59">
        <v>13.5</v>
      </c>
      <c r="X16" s="59" t="s">
        <v>20</v>
      </c>
      <c r="Y16" s="59">
        <v>13</v>
      </c>
      <c r="Z16" s="59" t="s">
        <v>20</v>
      </c>
      <c r="AA16" s="59" t="s">
        <v>20</v>
      </c>
      <c r="AB16" s="59" t="s">
        <v>20</v>
      </c>
      <c r="AC16" s="59" t="s">
        <v>20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112">
        <v>0.44</v>
      </c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72"/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0.44</v>
      </c>
      <c r="AP24" s="53">
        <f>SUMIF($C$11:$AN$11,"I.Mad",C24:AN24)</f>
        <v>0</v>
      </c>
      <c r="AQ24" s="72">
        <f t="shared" ref="AQ24:AQ37" si="0">SUM(AO24:AP24)</f>
        <v>0.44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72">
        <v>0.09</v>
      </c>
      <c r="J25" s="56"/>
      <c r="K25" s="56"/>
      <c r="L25" s="56"/>
      <c r="M25" s="56"/>
      <c r="N25" s="56"/>
      <c r="O25" s="56"/>
      <c r="P25" s="56"/>
      <c r="Q25" s="72">
        <v>0.34402911015547472</v>
      </c>
      <c r="R25" s="72"/>
      <c r="S25" s="72"/>
      <c r="T25" s="72"/>
      <c r="U25" s="72"/>
      <c r="V25" s="72"/>
      <c r="W25" s="72"/>
      <c r="X25" s="72"/>
      <c r="Y25" s="56">
        <v>25.124021517100875</v>
      </c>
      <c r="Z25" s="110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25.55805062725635</v>
      </c>
      <c r="AP25" s="53">
        <f t="shared" ref="AP25:AP37" si="2">SUMIF($C$11:$AN$11,"I.Mad",C25:AN25)</f>
        <v>0</v>
      </c>
      <c r="AQ25" s="72">
        <f>SUM(AO25:AP25)</f>
        <v>25.55805062725635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>
        <v>0.38362411347517728</v>
      </c>
      <c r="Z29" s="72"/>
      <c r="AA29" s="72"/>
      <c r="AB29" s="56"/>
      <c r="AC29" s="109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0.38362411347517728</v>
      </c>
      <c r="AP29" s="53">
        <f t="shared" si="2"/>
        <v>0</v>
      </c>
      <c r="AQ29" s="56">
        <f t="shared" si="0"/>
        <v>0.38362411347517728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</v>
      </c>
      <c r="AP30" s="53">
        <f t="shared" si="2"/>
        <v>0</v>
      </c>
      <c r="AQ30" s="56">
        <f t="shared" si="0"/>
        <v>0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72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1607</v>
      </c>
      <c r="G38" s="56">
        <f t="shared" si="3"/>
        <v>5059.6900000000005</v>
      </c>
      <c r="H38" s="56">
        <f t="shared" si="3"/>
        <v>0</v>
      </c>
      <c r="I38" s="56">
        <f t="shared" si="3"/>
        <v>8406.5300000000007</v>
      </c>
      <c r="J38" s="56">
        <f t="shared" si="3"/>
        <v>536</v>
      </c>
      <c r="K38" s="56">
        <f t="shared" si="3"/>
        <v>553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990.00002911015542</v>
      </c>
      <c r="R38" s="56">
        <f t="shared" si="3"/>
        <v>0</v>
      </c>
      <c r="S38" s="56">
        <f t="shared" si="3"/>
        <v>0</v>
      </c>
      <c r="T38" s="56">
        <f t="shared" si="3"/>
        <v>0</v>
      </c>
      <c r="U38" s="56">
        <f t="shared" si="3"/>
        <v>215</v>
      </c>
      <c r="V38" s="56">
        <f t="shared" si="3"/>
        <v>0</v>
      </c>
      <c r="W38" s="56">
        <f t="shared" si="3"/>
        <v>650</v>
      </c>
      <c r="X38" s="56">
        <f t="shared" si="3"/>
        <v>0</v>
      </c>
      <c r="Y38" s="56">
        <f t="shared" si="3"/>
        <v>4632.0600000000004</v>
      </c>
      <c r="Z38" s="56">
        <f t="shared" si="3"/>
        <v>0</v>
      </c>
      <c r="AA38" s="56">
        <f t="shared" si="3"/>
        <v>0</v>
      </c>
      <c r="AB38" s="56">
        <f t="shared" si="3"/>
        <v>0</v>
      </c>
      <c r="AC38" s="56">
        <f t="shared" si="3"/>
        <v>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20506.280029110156</v>
      </c>
      <c r="AP38" s="56">
        <f>SUM(AP12,AP18,AP24:AP37)</f>
        <v>2143</v>
      </c>
      <c r="AQ38" s="56">
        <f>SUM(AO38:AP38)</f>
        <v>22649.280029110156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17</v>
      </c>
      <c r="H39" s="58"/>
      <c r="I39" s="91">
        <v>19.3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>
        <v>16.2</v>
      </c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64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2017-01-04T20:20:17Z</dcterms:modified>
</cp:coreProperties>
</file>