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<sst xmlns="http://schemas.openxmlformats.org/spreadsheetml/2006/main" count="392" uniqueCount="70">
  <si>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</si>
  <si>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</si>
  <si>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</si>
  <si>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</si>
  <si>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</si>
  <si>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</si>
  <si>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</si>
  <si>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</si>
  <si>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</si>
  <si>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</si>
  <si>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</si>
  <si>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</si>
  <si>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</si>
  <si>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</si>
  <si>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</si>
  <si>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</si>
  <si>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</si>
  <si>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</si>
  <si>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</si>
  <si>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</si>
  <si>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</si>
  <si>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</si>
  <si>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</si>
  <si>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</si>
  <si>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</si>
  <si>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</si>
  <si>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</si>
  <si>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</si>
  <si>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</si>
  <si>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</si>
  <si>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</si>
  <si>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</si>
  <si>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</si>
  <si>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</si>
  <si>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</si>
  <si>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</si>
  <si>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</si>
  <si>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</si>
  <si>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</si>
  <si>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</si>
  <si>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</si>
  <si>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</si>
  <si>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</si>
  <si>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</si>
  <si>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</si>
  <si>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</si>
  <si>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</si>
  <si>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</si>
  <si>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</si>
  <si>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</si>
  <si>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</si>
  <si>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</si>
  <si>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</si>
  <si>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</si>
  <si>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</si>
  <si>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</si>
  <si>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</si>
  <si>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</si>
  <si>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</si>
  <si>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</si>
  <si>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</si>
  <si>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</si>
  <si>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</si>
  <si>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</si>
  <si>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</si>
  <si>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</si>
  <si>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 xml:space="preserve">        Fecha  : 03/01/2019</t>
  </si>
  <si>
    <t>Callao, 04 de enero del 2019</t>
  </si>
  <si>
    <t>SM</t>
  </si>
  <si>
    <t>9.5 y 12.5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</si>
</sst>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H1" zoomScale="25" zoomScaleNormal="25" workbookViewId="0">
      <selection activeCell="AK31" sqref="AK31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234.72499999999999</v>
      </c>
      <c r="H12" s="51">
        <v>0</v>
      </c>
      <c r="I12" s="51">
        <v>4587.3</v>
      </c>
      <c r="J12" s="51">
        <v>126.2</v>
      </c>
      <c r="K12" s="51">
        <v>768.3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305</v>
      </c>
      <c r="W12" s="51">
        <v>400</v>
      </c>
      <c r="X12" s="51">
        <v>0</v>
      </c>
      <c r="Y12" s="51">
        <v>1415.26</v>
      </c>
      <c r="Z12" s="51">
        <v>852.98500000000001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7405.5850000000009</v>
      </c>
      <c r="AP12" s="52">
        <f>SUMIF($C$11:$AN$11,"I.Mad",C12:AN12)</f>
        <v>1284.1849999999999</v>
      </c>
      <c r="AQ12" s="52">
        <f>SUM(AO12:AP12)</f>
        <v>8689.77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1</v>
      </c>
      <c r="H13" s="53" t="s">
        <v>19</v>
      </c>
      <c r="I13" s="53">
        <v>56</v>
      </c>
      <c r="J13" s="53">
        <v>4</v>
      </c>
      <c r="K13" s="53">
        <v>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>
        <v>3</v>
      </c>
      <c r="W13" s="53">
        <v>3</v>
      </c>
      <c r="X13" s="53" t="s">
        <v>19</v>
      </c>
      <c r="Y13" s="53">
        <v>11</v>
      </c>
      <c r="Z13" s="53">
        <v>10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 t="s">
        <v>19</v>
      </c>
      <c r="AF13" s="53" t="s">
        <v>19</v>
      </c>
      <c r="AG13" s="53" t="s">
        <v>19</v>
      </c>
      <c r="AH13" s="53" t="s">
        <v>19</v>
      </c>
      <c r="AI13" s="53" t="s">
        <v>19</v>
      </c>
      <c r="AJ13" s="53" t="s">
        <v>19</v>
      </c>
      <c r="AK13" s="53" t="s">
        <v>19</v>
      </c>
      <c r="AL13" s="53" t="s">
        <v>19</v>
      </c>
      <c r="AM13" s="53" t="s">
        <v>19</v>
      </c>
      <c r="AN13" s="53" t="s">
        <v>19</v>
      </c>
      <c r="AO13" s="52">
        <f>SUMIF($C$11:$AN$11,"Ind*",C13:AN13)</f>
        <v>80</v>
      </c>
      <c r="AP13" s="52">
        <f>SUMIF($C$11:$AN$11,"I.Mad",C13:AN13)</f>
        <v>17</v>
      </c>
      <c r="AQ13" s="52">
        <f>SUM(AO13:AP13)</f>
        <v>97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1</v>
      </c>
      <c r="H14" s="53" t="s">
        <v>19</v>
      </c>
      <c r="I14" s="53">
        <v>14</v>
      </c>
      <c r="J14" s="53" t="s">
        <v>68</v>
      </c>
      <c r="K14" s="53" t="s">
        <v>68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>
        <v>2</v>
      </c>
      <c r="W14" s="53">
        <v>3</v>
      </c>
      <c r="X14" s="53" t="s">
        <v>19</v>
      </c>
      <c r="Y14" s="53">
        <v>5</v>
      </c>
      <c r="Z14" s="53">
        <v>3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 t="s">
        <v>19</v>
      </c>
      <c r="AF14" s="53" t="s">
        <v>19</v>
      </c>
      <c r="AG14" s="53" t="s">
        <v>19</v>
      </c>
      <c r="AH14" s="53" t="s">
        <v>19</v>
      </c>
      <c r="AI14" s="53" t="s">
        <v>19</v>
      </c>
      <c r="AJ14" s="53" t="s">
        <v>19</v>
      </c>
      <c r="AK14" s="53" t="s">
        <v>19</v>
      </c>
      <c r="AL14" s="53" t="s">
        <v>19</v>
      </c>
      <c r="AM14" s="53" t="s">
        <v>19</v>
      </c>
      <c r="AN14" s="53" t="s">
        <v>19</v>
      </c>
      <c r="AO14" s="52">
        <f>SUMIF($C$11:$AN$11,"Ind*",C14:AN14)</f>
        <v>23</v>
      </c>
      <c r="AP14" s="52">
        <f>SUMIF($C$11:$AN$11,"I.Mad",C14:AN14)</f>
        <v>5</v>
      </c>
      <c r="AQ14" s="52">
        <f>SUM(AO14:AP14)</f>
        <v>28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</v>
      </c>
      <c r="H15" s="53" t="s">
        <v>19</v>
      </c>
      <c r="I15" s="53">
        <v>3.908689243268354E-2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>
        <v>0.46507757803032451</v>
      </c>
      <c r="W15" s="53">
        <v>61.727469163012714</v>
      </c>
      <c r="X15" s="53" t="s">
        <v>19</v>
      </c>
      <c r="Y15" s="53">
        <v>43.868389999999998</v>
      </c>
      <c r="Z15" s="53">
        <v>46.444240000000001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 t="s">
        <v>19</v>
      </c>
      <c r="AF15" s="53" t="s">
        <v>19</v>
      </c>
      <c r="AG15" s="53" t="s">
        <v>19</v>
      </c>
      <c r="AH15" s="53" t="s">
        <v>19</v>
      </c>
      <c r="AI15" s="53" t="s">
        <v>19</v>
      </c>
      <c r="AJ15" s="53" t="s">
        <v>19</v>
      </c>
      <c r="AK15" s="53" t="s">
        <v>19</v>
      </c>
      <c r="AL15" s="53" t="s">
        <v>19</v>
      </c>
      <c r="AM15" s="53" t="s">
        <v>19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14</v>
      </c>
      <c r="H16" s="58" t="s">
        <v>19</v>
      </c>
      <c r="I16" s="58">
        <v>14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>
        <v>13</v>
      </c>
      <c r="W16" s="58">
        <v>9</v>
      </c>
      <c r="X16" s="58" t="s">
        <v>19</v>
      </c>
      <c r="Y16" s="58" t="s">
        <v>69</v>
      </c>
      <c r="Z16" s="58">
        <v>12.5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 t="s">
        <v>19</v>
      </c>
      <c r="AF16" s="58" t="s">
        <v>19</v>
      </c>
      <c r="AG16" s="58" t="s">
        <v>19</v>
      </c>
      <c r="AH16" s="58" t="s">
        <v>19</v>
      </c>
      <c r="AI16" s="58" t="s">
        <v>19</v>
      </c>
      <c r="AJ16" s="58" t="s">
        <v>19</v>
      </c>
      <c r="AK16" s="58" t="s">
        <v>19</v>
      </c>
      <c r="AL16" s="58" t="s">
        <v>19</v>
      </c>
      <c r="AM16" s="58" t="s">
        <v>19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>
        <v>0.56130679999999999</v>
      </c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0.56130679999999999</v>
      </c>
      <c r="AP24" s="52">
        <f t="shared" ref="AP24:AP30" si="1">SUMIF($C$11:$AN$11,"I.Mad",C24:AN24)</f>
        <v>0</v>
      </c>
      <c r="AQ24" s="55">
        <f t="shared" ref="AQ24:AQ37" si="2">SUM(AO24:AP24)</f>
        <v>0.56130679999999999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55">
        <v>2.5245600000000001</v>
      </c>
      <c r="Z30" s="55">
        <v>3.1303169999999998</v>
      </c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2.5245600000000001</v>
      </c>
      <c r="AP30" s="52">
        <f t="shared" si="1"/>
        <v>3.1303169999999998</v>
      </c>
      <c r="AQ30" s="55">
        <f t="shared" si="2"/>
        <v>5.6548769999999999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234.72499999999999</v>
      </c>
      <c r="H41" s="55">
        <f t="shared" si="8"/>
        <v>0</v>
      </c>
      <c r="I41" s="55">
        <f t="shared" si="8"/>
        <v>4587.3</v>
      </c>
      <c r="J41" s="55">
        <f t="shared" si="8"/>
        <v>126.2</v>
      </c>
      <c r="K41" s="55">
        <f t="shared" si="8"/>
        <v>768.3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305</v>
      </c>
      <c r="W41" s="55">
        <f t="shared" si="8"/>
        <v>400</v>
      </c>
      <c r="X41" s="55">
        <f t="shared" si="8"/>
        <v>0</v>
      </c>
      <c r="Y41" s="55">
        <f t="shared" si="8"/>
        <v>1418.3458668000001</v>
      </c>
      <c r="Z41" s="55">
        <f t="shared" si="8"/>
        <v>856.115317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7408.670866800001</v>
      </c>
      <c r="AP41" s="55">
        <f>SUM(AP12,AP18,AP24:AP37)</f>
        <v>1287.3153170000001</v>
      </c>
      <c r="AQ41" s="55">
        <f>SUM(AO41:AP41)</f>
        <v>8695.9861838000015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>
        <v>19.899999999999999</v>
      </c>
      <c r="H42" s="57"/>
      <c r="I42" s="57">
        <v>22.5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16.899999999999999</v>
      </c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2019-01-04T19:10:33Z</dcterms:modified>
</cp:coreProperties>
</file>