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8800" windowHeight="13020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P36" i="5"/>
  <c r="AO36" i="5"/>
  <c r="AQ36" i="5" s="1"/>
  <c r="AP35" i="5"/>
  <c r="AO35" i="5"/>
  <c r="AQ35" i="5" s="1"/>
  <c r="AP34" i="5"/>
  <c r="AO34" i="5"/>
  <c r="AQ34" i="5" s="1"/>
  <c r="AP33" i="5"/>
  <c r="AO33" i="5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33" i="5" l="1"/>
  <c r="AQ29" i="5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<sst xmlns="http://schemas.openxmlformats.org/spreadsheetml/2006/main" count="371" uniqueCount="67">
  <si>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</si>
  <si>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</si>
  <si>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</si>
  <si>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</si>
  <si>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</si>
  <si>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</si>
  <si>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</si>
  <si>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</si>
  <si>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</si>
  <si>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</si>
  <si>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</si>
  <si>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</si>
  <si>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</si>
  <si>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</si>
  <si>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</si>
  <si>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</si>
  <si>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</si>
  <si>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</si>
  <si>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</si>
  <si>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</si>
  <si>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</si>
  <si>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</si>
  <si>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</si>
  <si>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</si>
  <si>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</si>
  <si>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</si>
  <si>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</si>
  <si>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</si>
  <si>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</si>
  <si>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</si>
  <si>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</si>
  <si>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</si>
  <si>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</si>
  <si>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</si>
  <si>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</si>
  <si>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</si>
  <si>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</si>
  <si>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</si>
  <si>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</si>
  <si>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</si>
  <si>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</si>
  <si>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</si>
  <si>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</si>
  <si>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</si>
  <si>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</si>
  <si>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</si>
  <si>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</si>
  <si>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</si>
  <si>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</si>
  <si>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</si>
  <si>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</si>
  <si>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</si>
  <si>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</si>
  <si>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</si>
  <si>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</si>
  <si>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</si>
  <si>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</si>
  <si>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</si>
  <si>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</si>
  <si>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</si>
  <si>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</si>
  <si>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</si>
  <si>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</si>
  <si>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>S/M</t>
  </si>
  <si>
    <t>12.5 y 9.5</t>
  </si>
  <si>
    <t xml:space="preserve">        Fecha  : 05/01/2017</t>
  </si>
  <si>
    <t>Callao, 06 de enero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</si>
</sst>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167" fontId="10" fillId="0" borderId="1" xfId="0" quotePrefix="1" applyNumberFormat="1" applyFont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2" xfId="0" quotePrefix="1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B1" zoomScale="25" zoomScaleNormal="25" workbookViewId="0">
      <selection activeCell="J46" sqref="J4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5.1406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20" t="s">
        <v>56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</row>
    <row r="5" spans="2:48" ht="35.25" x14ac:dyDescent="0.5">
      <c r="B5" s="120" t="s">
        <v>40</v>
      </c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21" t="s">
        <v>37</v>
      </c>
      <c r="AN6" s="121"/>
      <c r="AO6" s="121"/>
      <c r="AP6" s="121"/>
      <c r="AQ6" s="121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22"/>
      <c r="AP7" s="122"/>
      <c r="AQ7" s="122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21" t="s">
        <v>65</v>
      </c>
      <c r="AP8" s="121"/>
      <c r="AQ8" s="121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7" t="s">
        <v>4</v>
      </c>
      <c r="D10" s="114"/>
      <c r="E10" s="117" t="s">
        <v>5</v>
      </c>
      <c r="F10" s="114"/>
      <c r="G10" s="115" t="s">
        <v>6</v>
      </c>
      <c r="H10" s="116"/>
      <c r="I10" s="119" t="s">
        <v>45</v>
      </c>
      <c r="J10" s="119"/>
      <c r="K10" s="119" t="s">
        <v>7</v>
      </c>
      <c r="L10" s="119"/>
      <c r="M10" s="117" t="s">
        <v>8</v>
      </c>
      <c r="N10" s="118"/>
      <c r="O10" s="117" t="s">
        <v>9</v>
      </c>
      <c r="P10" s="118"/>
      <c r="Q10" s="115" t="s">
        <v>10</v>
      </c>
      <c r="R10" s="116"/>
      <c r="S10" s="115" t="s">
        <v>11</v>
      </c>
      <c r="T10" s="116"/>
      <c r="U10" s="115" t="s">
        <v>12</v>
      </c>
      <c r="V10" s="116"/>
      <c r="W10" s="115" t="s">
        <v>53</v>
      </c>
      <c r="X10" s="116"/>
      <c r="Y10" s="117" t="s">
        <v>47</v>
      </c>
      <c r="Z10" s="114"/>
      <c r="AA10" s="115" t="s">
        <v>38</v>
      </c>
      <c r="AB10" s="116"/>
      <c r="AC10" s="115" t="s">
        <v>13</v>
      </c>
      <c r="AD10" s="116"/>
      <c r="AE10" s="113" t="s">
        <v>57</v>
      </c>
      <c r="AF10" s="114"/>
      <c r="AG10" s="113" t="s">
        <v>48</v>
      </c>
      <c r="AH10" s="114"/>
      <c r="AI10" s="113" t="s">
        <v>49</v>
      </c>
      <c r="AJ10" s="114"/>
      <c r="AK10" s="113" t="s">
        <v>50</v>
      </c>
      <c r="AL10" s="114"/>
      <c r="AM10" s="113" t="s">
        <v>51</v>
      </c>
      <c r="AN10" s="114"/>
      <c r="AO10" s="123" t="s">
        <v>14</v>
      </c>
      <c r="AP10" s="124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1161</v>
      </c>
      <c r="G12" s="52">
        <v>6724.23</v>
      </c>
      <c r="H12" s="52">
        <v>0</v>
      </c>
      <c r="I12" s="52">
        <v>12677</v>
      </c>
      <c r="J12" s="52">
        <v>1832</v>
      </c>
      <c r="K12" s="52">
        <v>452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300</v>
      </c>
      <c r="R12" s="52">
        <v>0</v>
      </c>
      <c r="S12" s="52">
        <v>585</v>
      </c>
      <c r="T12" s="52">
        <v>0</v>
      </c>
      <c r="U12" s="52">
        <v>770</v>
      </c>
      <c r="V12" s="52">
        <v>0</v>
      </c>
      <c r="W12" s="52">
        <v>3425</v>
      </c>
      <c r="X12" s="52">
        <v>0</v>
      </c>
      <c r="Y12" s="52">
        <v>4524.1779999999999</v>
      </c>
      <c r="Z12" s="52">
        <v>91.4</v>
      </c>
      <c r="AA12" s="52">
        <v>0</v>
      </c>
      <c r="AB12" s="52">
        <v>0</v>
      </c>
      <c r="AC12" s="52">
        <v>204.2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29661.608</v>
      </c>
      <c r="AP12" s="53">
        <f>SUMIF($C$11:$AN$11,"I.Mad",C12:AN12)</f>
        <v>3084.4</v>
      </c>
      <c r="AQ12" s="53">
        <f>SUM(AO12:AP12)</f>
        <v>32746.008000000002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23</v>
      </c>
      <c r="G13" s="54">
        <v>40</v>
      </c>
      <c r="H13" s="54" t="s">
        <v>20</v>
      </c>
      <c r="I13" s="54">
        <v>116</v>
      </c>
      <c r="J13" s="54">
        <v>47</v>
      </c>
      <c r="K13" s="54">
        <v>4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2</v>
      </c>
      <c r="R13" s="54" t="s">
        <v>20</v>
      </c>
      <c r="S13" s="54">
        <v>5</v>
      </c>
      <c r="T13" s="54" t="s">
        <v>20</v>
      </c>
      <c r="U13" s="54">
        <v>3</v>
      </c>
      <c r="V13" s="54" t="s">
        <v>20</v>
      </c>
      <c r="W13" s="54">
        <v>20</v>
      </c>
      <c r="X13" s="54" t="s">
        <v>20</v>
      </c>
      <c r="Y13" s="54">
        <v>44</v>
      </c>
      <c r="Z13" s="54">
        <v>2</v>
      </c>
      <c r="AA13" s="54" t="s">
        <v>20</v>
      </c>
      <c r="AB13" s="54" t="s">
        <v>20</v>
      </c>
      <c r="AC13" s="54">
        <v>5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239</v>
      </c>
      <c r="AP13" s="53">
        <f>SUMIF($C$11:$AN$11,"I.Mad",C13:AN13)</f>
        <v>72</v>
      </c>
      <c r="AQ13" s="53">
        <f>SUM(AO13:AP13)</f>
        <v>311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63</v>
      </c>
      <c r="G14" s="54">
        <v>20</v>
      </c>
      <c r="H14" s="54" t="s">
        <v>20</v>
      </c>
      <c r="I14" s="54">
        <v>8</v>
      </c>
      <c r="J14" s="54" t="s">
        <v>63</v>
      </c>
      <c r="K14" s="54">
        <v>4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1</v>
      </c>
      <c r="R14" s="54" t="s">
        <v>20</v>
      </c>
      <c r="S14" s="54">
        <v>4</v>
      </c>
      <c r="T14" s="54" t="s">
        <v>20</v>
      </c>
      <c r="U14" s="54">
        <v>2</v>
      </c>
      <c r="V14" s="54" t="s">
        <v>20</v>
      </c>
      <c r="W14" s="54">
        <v>8</v>
      </c>
      <c r="X14" s="54" t="s">
        <v>20</v>
      </c>
      <c r="Y14" s="54">
        <v>10</v>
      </c>
      <c r="Z14" s="54">
        <v>1</v>
      </c>
      <c r="AA14" s="54" t="s">
        <v>20</v>
      </c>
      <c r="AB14" s="54" t="s">
        <v>20</v>
      </c>
      <c r="AC14" s="54">
        <v>3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60</v>
      </c>
      <c r="AP14" s="53">
        <f>SUMIF($C$11:$AN$11,"I.Mad",C14:AN14)</f>
        <v>1</v>
      </c>
      <c r="AQ14" s="53">
        <f>SUM(AO14:AP14)</f>
        <v>61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>
        <v>0.75943931603495518</v>
      </c>
      <c r="H15" s="54" t="s">
        <v>20</v>
      </c>
      <c r="I15" s="54">
        <v>42.674180261254421</v>
      </c>
      <c r="J15" s="54" t="s">
        <v>20</v>
      </c>
      <c r="K15" s="54">
        <v>47.040946436892234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21.212121212121207</v>
      </c>
      <c r="R15" s="54" t="s">
        <v>20</v>
      </c>
      <c r="S15" s="54">
        <v>10.201457387497944</v>
      </c>
      <c r="T15" s="54" t="s">
        <v>20</v>
      </c>
      <c r="U15" s="54">
        <v>24.70790493326577</v>
      </c>
      <c r="V15" s="54" t="s">
        <v>20</v>
      </c>
      <c r="W15" s="54">
        <v>40.215668246747093</v>
      </c>
      <c r="X15" s="54" t="s">
        <v>20</v>
      </c>
      <c r="Y15" s="54">
        <v>37.007438506650381</v>
      </c>
      <c r="Z15" s="54">
        <v>66.871165644171782</v>
      </c>
      <c r="AA15" s="54" t="s">
        <v>20</v>
      </c>
      <c r="AB15" s="54" t="s">
        <v>20</v>
      </c>
      <c r="AC15" s="54">
        <v>1.3640112167935201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>
        <v>14</v>
      </c>
      <c r="H16" s="59" t="s">
        <v>20</v>
      </c>
      <c r="I16" s="59">
        <v>12.5</v>
      </c>
      <c r="J16" s="59" t="s">
        <v>20</v>
      </c>
      <c r="K16" s="59">
        <v>12.5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12.5</v>
      </c>
      <c r="R16" s="59" t="s">
        <v>20</v>
      </c>
      <c r="S16" s="59">
        <v>13</v>
      </c>
      <c r="T16" s="59" t="s">
        <v>20</v>
      </c>
      <c r="U16" s="59">
        <v>13</v>
      </c>
      <c r="V16" s="59" t="s">
        <v>20</v>
      </c>
      <c r="W16" s="59">
        <v>12.5</v>
      </c>
      <c r="X16" s="59" t="s">
        <v>20</v>
      </c>
      <c r="Y16" s="112" t="s">
        <v>64</v>
      </c>
      <c r="Z16" s="112" t="s">
        <v>64</v>
      </c>
      <c r="AA16" s="112" t="s">
        <v>20</v>
      </c>
      <c r="AB16" s="59" t="s">
        <v>20</v>
      </c>
      <c r="AC16" s="59">
        <v>13.5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/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>
        <v>1</v>
      </c>
      <c r="Z24" s="72"/>
      <c r="AA24" s="56"/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</v>
      </c>
      <c r="AP24" s="53">
        <f>SUMIF($C$11:$AN$11,"I.Mad",C24:AN24)</f>
        <v>0</v>
      </c>
      <c r="AQ24" s="72">
        <f t="shared" ref="AQ24:AQ37" si="0">SUM(AO24:AP24)</f>
        <v>1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10</v>
      </c>
      <c r="Z25" s="110"/>
      <c r="AA25" s="56"/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10</v>
      </c>
      <c r="AP25" s="53">
        <f t="shared" ref="AP25:AP37" si="2">SUMIF($C$11:$AN$11,"I.Mad",C25:AN25)</f>
        <v>0</v>
      </c>
      <c r="AQ25" s="72">
        <f>SUM(AO25:AP25)</f>
        <v>10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/>
      <c r="AB29" s="56"/>
      <c r="AC29" s="72"/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0</v>
      </c>
      <c r="AP29" s="53">
        <f t="shared" si="2"/>
        <v>0</v>
      </c>
      <c r="AQ29" s="56">
        <f t="shared" si="0"/>
        <v>0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/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>
        <v>1.7263157894736842</v>
      </c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1.7263157894736842</v>
      </c>
      <c r="AP30" s="53">
        <f t="shared" si="2"/>
        <v>0</v>
      </c>
      <c r="AQ30" s="56">
        <f t="shared" si="0"/>
        <v>1.7263157894736842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1161</v>
      </c>
      <c r="G38" s="56">
        <f t="shared" si="3"/>
        <v>6724.23</v>
      </c>
      <c r="H38" s="56">
        <f t="shared" si="3"/>
        <v>0</v>
      </c>
      <c r="I38" s="56">
        <f t="shared" si="3"/>
        <v>12677</v>
      </c>
      <c r="J38" s="56">
        <f t="shared" si="3"/>
        <v>1832</v>
      </c>
      <c r="K38" s="56">
        <f t="shared" si="3"/>
        <v>452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300</v>
      </c>
      <c r="R38" s="56">
        <f t="shared" si="3"/>
        <v>0</v>
      </c>
      <c r="S38" s="56">
        <f t="shared" si="3"/>
        <v>585</v>
      </c>
      <c r="T38" s="56">
        <f t="shared" si="3"/>
        <v>0</v>
      </c>
      <c r="U38" s="56">
        <f t="shared" si="3"/>
        <v>770</v>
      </c>
      <c r="V38" s="56">
        <f t="shared" si="3"/>
        <v>0</v>
      </c>
      <c r="W38" s="56">
        <f t="shared" si="3"/>
        <v>3425</v>
      </c>
      <c r="X38" s="56">
        <f t="shared" si="3"/>
        <v>0</v>
      </c>
      <c r="Y38" s="56">
        <f t="shared" si="3"/>
        <v>4535.1779999999999</v>
      </c>
      <c r="Z38" s="56">
        <f t="shared" si="3"/>
        <v>91.4</v>
      </c>
      <c r="AA38" s="56">
        <f t="shared" si="3"/>
        <v>0</v>
      </c>
      <c r="AB38" s="56">
        <f t="shared" si="3"/>
        <v>0</v>
      </c>
      <c r="AC38" s="56">
        <f t="shared" si="3"/>
        <v>205.92631578947368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29674.334315789474</v>
      </c>
      <c r="AP38" s="56">
        <f>SUM(AP12,AP18,AP24:AP37)</f>
        <v>3084.4</v>
      </c>
      <c r="AQ38" s="56">
        <f>SUM(AO38:AP38)</f>
        <v>32758.734315789476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16.600000000000001</v>
      </c>
      <c r="H39" s="58"/>
      <c r="I39" s="91">
        <v>19.100000000000001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>
        <v>17.399999999999999</v>
      </c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66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2017-01-06T19:39:03Z</dcterms:modified>
</cp:coreProperties>
</file>