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6F89D64E-7250-4E9B-A14D-D94AFFE2B4E3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<sst xmlns="http://schemas.openxmlformats.org/spreadsheetml/2006/main" count="369" uniqueCount="69">
  <si>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</si>
  <si>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</si>
  <si>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</si>
  <si>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</si>
  <si>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</si>
  <si>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</si>
  <si>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</si>
  <si>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</si>
  <si>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</si>
  <si>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</si>
  <si>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</si>
  <si>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</si>
  <si>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</si>
  <si>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</si>
  <si>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</si>
  <si>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</si>
  <si>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</si>
  <si>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</si>
  <si>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</si>
  <si>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</si>
  <si>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</si>
  <si>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</si>
  <si>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</si>
  <si>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</si>
  <si>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</si>
  <si>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</si>
  <si>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</si>
  <si>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</si>
  <si>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</si>
  <si>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</si>
  <si>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</si>
  <si>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</si>
  <si>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</si>
  <si>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</si>
  <si>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</si>
  <si>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</si>
  <si>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</si>
  <si>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</si>
  <si>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</si>
  <si>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</si>
  <si>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</si>
  <si>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</si>
  <si>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</si>
  <si>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</si>
  <si>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</si>
  <si>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</si>
  <si>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</si>
  <si>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</si>
  <si>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</si>
  <si>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</si>
  <si>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</si>
  <si>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</si>
  <si>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</si>
  <si>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</si>
  <si>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</si>
  <si>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</si>
  <si>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</si>
  <si>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</si>
  <si>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</si>
  <si>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</si>
  <si>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</si>
  <si>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</si>
  <si>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</si>
  <si>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</si>
  <si>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</si>
  <si>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</si>
  <si>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Callao, 09 de enero del 2022</t>
  </si>
  <si>
    <t xml:space="preserve">        Fecha  : 06/01/2023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</si>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</sst>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7" zoomScale="23" zoomScaleNormal="23" workbookViewId="0">
      <selection activeCell="Y15" sqref="Y15:Z16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461</v>
      </c>
      <c r="F12" s="25">
        <v>1820</v>
      </c>
      <c r="G12" s="25">
        <v>4396.7049999999999</v>
      </c>
      <c r="H12" s="25">
        <v>576.5</v>
      </c>
      <c r="I12" s="25">
        <v>1565.57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1029.7850000000001</v>
      </c>
      <c r="X12" s="25">
        <v>412.80500000000001</v>
      </c>
      <c r="Y12" s="25">
        <v>6900.1550000000007</v>
      </c>
      <c r="Z12" s="25">
        <v>554.27499999999998</v>
      </c>
      <c r="AA12" s="25">
        <v>2556.58907</v>
      </c>
      <c r="AB12" s="25">
        <v>199.81574217440769</v>
      </c>
      <c r="AC12" s="25">
        <v>3835.8693670920761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20745.673437092075</v>
      </c>
      <c r="AP12" s="25">
        <f>SUMIF($C$11:$AN$11,"I.Mad",C12:AN12)</f>
        <v>3563.3957421744076</v>
      </c>
      <c r="AQ12" s="25">
        <f>SUM(AO12:AP12)</f>
        <v>24309.069179266484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3</v>
      </c>
      <c r="F13" s="25">
        <v>24</v>
      </c>
      <c r="G13" s="25">
        <v>73</v>
      </c>
      <c r="H13" s="25">
        <v>18</v>
      </c>
      <c r="I13" s="25">
        <v>18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 t="s">
        <v>33</v>
      </c>
      <c r="V13" s="25" t="s">
        <v>33</v>
      </c>
      <c r="W13" s="25">
        <v>9</v>
      </c>
      <c r="X13" s="25">
        <v>4</v>
      </c>
      <c r="Y13" s="25">
        <v>39</v>
      </c>
      <c r="Z13" s="25">
        <v>7</v>
      </c>
      <c r="AA13" s="25">
        <v>10</v>
      </c>
      <c r="AB13" s="25">
        <v>5</v>
      </c>
      <c r="AC13" s="25">
        <v>25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177</v>
      </c>
      <c r="AP13" s="25">
        <f>SUMIF($C$11:$AN$11,"I.Mad",C13:AN13)</f>
        <v>58</v>
      </c>
      <c r="AQ13" s="25">
        <f>SUM(AO13:AP13)</f>
        <v>235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68</v>
      </c>
      <c r="F14" s="25">
        <v>6</v>
      </c>
      <c r="G14" s="25">
        <v>17</v>
      </c>
      <c r="H14" s="25">
        <v>2</v>
      </c>
      <c r="I14" s="25">
        <v>6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33</v>
      </c>
      <c r="W14" s="25">
        <v>2</v>
      </c>
      <c r="X14" s="25">
        <v>4</v>
      </c>
      <c r="Y14" s="25">
        <v>5</v>
      </c>
      <c r="Z14" s="25">
        <v>2</v>
      </c>
      <c r="AA14" s="25">
        <v>2</v>
      </c>
      <c r="AB14" s="25">
        <v>4</v>
      </c>
      <c r="AC14" s="25">
        <v>5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37</v>
      </c>
      <c r="AP14" s="25">
        <f>SUMIF($C$11:$AN$11,"I.Mad",C14:AN14)</f>
        <v>18</v>
      </c>
      <c r="AQ14" s="25">
        <f>SUM(AO14:AP14)</f>
        <v>55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>
        <v>86.460013883019997</v>
      </c>
      <c r="G15" s="25">
        <v>15.375873768635866</v>
      </c>
      <c r="H15" s="25">
        <v>7.218658204170711</v>
      </c>
      <c r="I15" s="25">
        <v>24.856536591676999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>
        <v>20.495188799315425</v>
      </c>
      <c r="X15" s="25">
        <v>12.482823374739079</v>
      </c>
      <c r="Y15" s="25">
        <v>14.751062636711145</v>
      </c>
      <c r="Z15" s="25">
        <v>7.2952875678733129</v>
      </c>
      <c r="AA15" s="25">
        <v>15.319261494283928</v>
      </c>
      <c r="AB15" s="25">
        <v>46.838047045645652</v>
      </c>
      <c r="AC15" s="25">
        <v>36.377909334950701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>
        <v>10.5</v>
      </c>
      <c r="G16" s="30">
        <v>12.5</v>
      </c>
      <c r="H16" s="30">
        <v>12.5</v>
      </c>
      <c r="I16" s="30">
        <v>12.5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>
        <v>13.5</v>
      </c>
      <c r="X16" s="30">
        <v>12.5</v>
      </c>
      <c r="Y16" s="30">
        <v>13.5</v>
      </c>
      <c r="Z16" s="30">
        <v>13</v>
      </c>
      <c r="AA16" s="30">
        <v>12.5</v>
      </c>
      <c r="AB16" s="30">
        <v>11.5</v>
      </c>
      <c r="AC16" s="30">
        <v>12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1.3759299999999999</v>
      </c>
      <c r="AB30" s="36">
        <v>4.8016541389563292</v>
      </c>
      <c r="AC30" s="39">
        <v>0.47563290792434398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1.8515629079243439</v>
      </c>
      <c r="AP30" s="25">
        <f t="shared" si="1"/>
        <v>4.8016541389563292</v>
      </c>
      <c r="AQ30" s="36">
        <f t="shared" si="2"/>
        <v>6.6532170468806733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>
        <v>0.38260368663594463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0.38260368663594463</v>
      </c>
      <c r="AQ32" s="36">
        <f t="shared" si="2"/>
        <v>0.38260368663594463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461</v>
      </c>
      <c r="F41" s="36">
        <f t="shared" si="3"/>
        <v>1820</v>
      </c>
      <c r="G41" s="36">
        <f t="shared" si="3"/>
        <v>4396.7049999999999</v>
      </c>
      <c r="H41" s="36">
        <f t="shared" si="3"/>
        <v>576.5</v>
      </c>
      <c r="I41" s="36">
        <f t="shared" si="3"/>
        <v>1565.57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1029.7850000000001</v>
      </c>
      <c r="X41" s="36">
        <f t="shared" si="3"/>
        <v>412.80500000000001</v>
      </c>
      <c r="Y41" s="36">
        <f t="shared" si="3"/>
        <v>6900.1550000000007</v>
      </c>
      <c r="Z41" s="36">
        <f t="shared" si="3"/>
        <v>554.27499999999998</v>
      </c>
      <c r="AA41" s="36">
        <f t="shared" si="3"/>
        <v>2557.9650000000001</v>
      </c>
      <c r="AB41" s="36">
        <f t="shared" si="3"/>
        <v>204.99999999999997</v>
      </c>
      <c r="AC41" s="36">
        <f t="shared" si="3"/>
        <v>3836.3450000000003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20747.524999999998</v>
      </c>
      <c r="AP41" s="36">
        <f>SUM(AP12,AP18,AP24:AP37)</f>
        <v>3568.5799999999995</v>
      </c>
      <c r="AQ41" s="36">
        <f t="shared" si="2"/>
        <v>24316.104999999996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16.5</v>
      </c>
      <c r="H42" s="30"/>
      <c r="I42" s="30">
        <v>19.3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2023-01-14T23:58:26Z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