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917B5305-96A5-443A-A446-FACB6F8B5A41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O12" i="1" l="1"/>
  <c r="AA41" i="1" l="1"/>
  <c r="AB41" i="1"/>
  <c r="AC41" i="1"/>
  <c r="AD41" i="1"/>
  <c r="AN41" i="1" l="1"/>
  <c r="AM41" i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<sst xmlns="http://schemas.openxmlformats.org/spreadsheetml/2006/main" count="364" uniqueCount="69">
  <si>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</si>
  <si>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</si>
  <si>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</si>
  <si>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</si>
  <si>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</si>
  <si>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</si>
  <si>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</si>
  <si>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</si>
  <si>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</si>
  <si>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</si>
  <si>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</si>
  <si>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</si>
  <si>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</si>
  <si>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</si>
  <si>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</si>
  <si>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</si>
  <si>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</si>
  <si>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</si>
  <si>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</si>
  <si>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</si>
  <si>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</si>
  <si>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</si>
  <si>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</si>
  <si>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</si>
  <si>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</si>
  <si>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</si>
  <si>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</si>
  <si>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</si>
  <si>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</si>
  <si>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</si>
  <si>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</si>
  <si>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</si>
  <si>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</si>
  <si>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</si>
  <si>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</si>
  <si>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</si>
  <si>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</si>
  <si>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</si>
  <si>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</si>
  <si>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</si>
  <si>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</si>
  <si>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</si>
  <si>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</si>
  <si>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</si>
  <si>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</si>
  <si>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</si>
  <si>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</si>
  <si>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</si>
  <si>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</si>
  <si>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</si>
  <si>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</si>
  <si>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</si>
  <si>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</si>
  <si>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</si>
  <si>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</si>
  <si>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</si>
  <si>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</si>
  <si>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</si>
  <si>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</si>
  <si>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</si>
  <si>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</si>
  <si>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</si>
  <si>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</si>
  <si>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</si>
  <si>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</t>
  </si>
  <si>
    <t xml:space="preserve">           Atención: Sra. Sandra Belaunde Arnillas</t>
  </si>
  <si>
    <t>Callao, 09 de enero del 2022</t>
  </si>
  <si>
    <t xml:space="preserve">        Fecha  : 07/01/2023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</si>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</sst>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4" fillId="0" borderId="0"/>
    <xf numFmtId="164" fontId="27" fillId="0" borderId="0" applyBorder="0" applyProtection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169" fontId="27" fillId="0" borderId="0" applyFont="0" applyFill="0" applyBorder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</cellStyleXfs>
  <cellXfs count="66">
    <xf numFmtId="0" fontId="0" fillId="0" borderId="0" xfId="0"/>
    <xf numFmtId="0" fontId="6" fillId="0" borderId="0" xfId="0" applyFont="1"/>
    <xf numFmtId="0" fontId="7" fillId="0" borderId="0" xfId="8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/>
    <xf numFmtId="1" fontId="17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left"/>
    </xf>
    <xf numFmtId="1" fontId="21" fillId="0" borderId="2" xfId="0" applyNumberFormat="1" applyFont="1" applyBorder="1" applyAlignment="1">
      <alignment horizontal="center"/>
    </xf>
    <xf numFmtId="1" fontId="6" fillId="0" borderId="0" xfId="0" applyNumberFormat="1" applyFont="1"/>
    <xf numFmtId="0" fontId="17" fillId="0" borderId="2" xfId="0" applyFont="1" applyBorder="1" applyAlignment="1">
      <alignment horizontal="left"/>
    </xf>
    <xf numFmtId="167" fontId="6" fillId="0" borderId="0" xfId="0" applyNumberFormat="1" applyFont="1"/>
    <xf numFmtId="0" fontId="22" fillId="3" borderId="2" xfId="0" applyFont="1" applyFill="1" applyBorder="1" applyAlignment="1">
      <alignment horizontal="center"/>
    </xf>
    <xf numFmtId="168" fontId="21" fillId="0" borderId="2" xfId="0" applyNumberFormat="1" applyFont="1" applyBorder="1" applyAlignment="1">
      <alignment horizontal="center"/>
    </xf>
    <xf numFmtId="0" fontId="17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0" borderId="2" xfId="0" applyFont="1" applyBorder="1"/>
    <xf numFmtId="168" fontId="21" fillId="0" borderId="4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168" fontId="14" fillId="2" borderId="4" xfId="0" applyNumberFormat="1" applyFont="1" applyFill="1" applyBorder="1" applyAlignment="1">
      <alignment horizontal="center" wrapText="1"/>
    </xf>
    <xf numFmtId="168" fontId="23" fillId="2" borderId="4" xfId="0" applyNumberFormat="1" applyFont="1" applyFill="1" applyBorder="1" applyAlignment="1">
      <alignment horizontal="center" wrapText="1"/>
    </xf>
    <xf numFmtId="168" fontId="23" fillId="0" borderId="4" xfId="0" applyNumberFormat="1" applyFont="1" applyBorder="1" applyAlignment="1">
      <alignment horizontal="center" wrapText="1"/>
    </xf>
    <xf numFmtId="168" fontId="19" fillId="0" borderId="2" xfId="0" applyNumberFormat="1" applyFont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168" fontId="24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7" fillId="0" borderId="0" xfId="0" applyFont="1"/>
    <xf numFmtId="1" fontId="25" fillId="0" borderId="0" xfId="0" applyNumberFormat="1" applyFont="1" applyProtection="1">
      <protection locked="0"/>
    </xf>
    <xf numFmtId="1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1" fontId="25" fillId="0" borderId="0" xfId="0" applyNumberFormat="1" applyFont="1" applyAlignment="1" applyProtection="1">
      <alignment horizontal="right"/>
      <protection locked="0"/>
    </xf>
    <xf numFmtId="168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2" fontId="2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</cellXfs>
  <cellStyles count="17"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13" xr:uid="{00000000-0005-0000-0000-000008000000}"/>
    <cellStyle name="Normal 2 4" xfId="16" xr:uid="{76162754-F996-4846-9BB9-5A4FA83B34A8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4" zoomScale="23" zoomScaleNormal="23" workbookViewId="0">
      <selection activeCell="X27" sqref="X27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26.57031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9" t="s">
        <v>65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2:48" ht="45" customHeight="1" x14ac:dyDescent="0.5">
      <c r="B5" s="60" t="s">
        <v>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1" t="s">
        <v>4</v>
      </c>
      <c r="AN6" s="61"/>
      <c r="AO6" s="61"/>
      <c r="AP6" s="61"/>
      <c r="AQ6" s="61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2"/>
      <c r="AP7" s="62"/>
      <c r="AQ7" s="62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1" t="s">
        <v>67</v>
      </c>
      <c r="AP8" s="61"/>
      <c r="AQ8" s="61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4" t="s">
        <v>19</v>
      </c>
      <c r="Z10" s="64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5" t="s">
        <v>27</v>
      </c>
      <c r="AP10" s="65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420</v>
      </c>
      <c r="F12" s="25">
        <v>0</v>
      </c>
      <c r="G12" s="25">
        <v>1512.12</v>
      </c>
      <c r="H12" s="25">
        <v>1257.595</v>
      </c>
      <c r="I12" s="58">
        <v>645.64</v>
      </c>
      <c r="J12" s="58">
        <v>70.489999999999995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439.97</v>
      </c>
      <c r="T12" s="25">
        <v>0</v>
      </c>
      <c r="U12" s="25">
        <v>879.35</v>
      </c>
      <c r="V12" s="25">
        <v>0</v>
      </c>
      <c r="W12" s="25">
        <v>292.69499999999999</v>
      </c>
      <c r="X12" s="25">
        <v>0</v>
      </c>
      <c r="Y12" s="25">
        <v>1934.7800000000002</v>
      </c>
      <c r="Z12" s="25">
        <v>877.20500000000004</v>
      </c>
      <c r="AA12" s="25">
        <v>4463.6105769230771</v>
      </c>
      <c r="AB12" s="25">
        <v>313.83190588235294</v>
      </c>
      <c r="AC12" s="25">
        <v>4962.6899999999996</v>
      </c>
      <c r="AD12" s="25">
        <v>767.19499999999994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15550.855576923077</v>
      </c>
      <c r="AP12" s="25">
        <f>SUMIF($C$11:$AN$11,"I.Mad",C12:AN12)</f>
        <v>3286.3169058823532</v>
      </c>
      <c r="AQ12" s="25">
        <f>SUM(AO12:AP12)</f>
        <v>18837.172482805428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9</v>
      </c>
      <c r="F13" s="25" t="s">
        <v>33</v>
      </c>
      <c r="G13" s="25">
        <v>22</v>
      </c>
      <c r="H13" s="25">
        <v>54</v>
      </c>
      <c r="I13" s="25">
        <v>11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>
        <v>8</v>
      </c>
      <c r="T13" s="25" t="s">
        <v>33</v>
      </c>
      <c r="U13" s="25">
        <v>4</v>
      </c>
      <c r="V13" s="25" t="s">
        <v>33</v>
      </c>
      <c r="W13" s="25">
        <v>3</v>
      </c>
      <c r="X13" s="25" t="s">
        <v>33</v>
      </c>
      <c r="Y13" s="25">
        <v>29</v>
      </c>
      <c r="Z13" s="25">
        <v>18</v>
      </c>
      <c r="AA13" s="25">
        <v>24</v>
      </c>
      <c r="AB13" s="25">
        <v>3</v>
      </c>
      <c r="AC13" s="25">
        <v>27</v>
      </c>
      <c r="AD13" s="25">
        <v>7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137</v>
      </c>
      <c r="AP13" s="25">
        <f>SUMIF($C$11:$AN$11,"I.Mad",C13:AN13)</f>
        <v>83</v>
      </c>
      <c r="AQ13" s="25">
        <f>SUM(AO13:AP13)</f>
        <v>220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>
        <v>4</v>
      </c>
      <c r="F14" s="25" t="s">
        <v>33</v>
      </c>
      <c r="G14" s="25">
        <v>4</v>
      </c>
      <c r="H14" s="25">
        <v>7</v>
      </c>
      <c r="I14" s="25" t="s">
        <v>68</v>
      </c>
      <c r="J14" s="25" t="s">
        <v>68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>
        <v>5</v>
      </c>
      <c r="T14" s="25" t="s">
        <v>33</v>
      </c>
      <c r="U14" s="25">
        <v>2</v>
      </c>
      <c r="V14" s="25" t="s">
        <v>33</v>
      </c>
      <c r="W14" s="25">
        <v>3</v>
      </c>
      <c r="X14" s="25" t="s">
        <v>33</v>
      </c>
      <c r="Y14" s="25">
        <v>2</v>
      </c>
      <c r="Z14" s="25">
        <v>1</v>
      </c>
      <c r="AA14" s="25">
        <v>4</v>
      </c>
      <c r="AB14" s="25">
        <v>2</v>
      </c>
      <c r="AC14" s="25">
        <v>3</v>
      </c>
      <c r="AD14" s="25">
        <v>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27</v>
      </c>
      <c r="AP14" s="25">
        <f>SUMIF($C$11:$AN$11,"I.Mad",C14:AN14)</f>
        <v>13</v>
      </c>
      <c r="AQ14" s="25">
        <f>SUM(AO14:AP14)</f>
        <v>40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>
        <v>9.1415904719830543</v>
      </c>
      <c r="F15" s="25" t="s">
        <v>33</v>
      </c>
      <c r="G15" s="25">
        <v>9.5770174258372922</v>
      </c>
      <c r="H15" s="25">
        <v>44.135446671859121</v>
      </c>
      <c r="I15" s="25" t="s">
        <v>33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>
        <v>52.371280786597261</v>
      </c>
      <c r="T15" s="25" t="s">
        <v>33</v>
      </c>
      <c r="U15" s="25">
        <v>48.401627939118356</v>
      </c>
      <c r="V15" s="25" t="s">
        <v>33</v>
      </c>
      <c r="W15" s="25">
        <v>54.662590283985061</v>
      </c>
      <c r="X15" s="25" t="s">
        <v>33</v>
      </c>
      <c r="Y15" s="25">
        <v>16.833467239971856</v>
      </c>
      <c r="Z15" s="25">
        <v>30.331739073533882</v>
      </c>
      <c r="AA15" s="25">
        <v>15.389763442400717</v>
      </c>
      <c r="AB15" s="25">
        <v>53.075749288947051</v>
      </c>
      <c r="AC15" s="25">
        <v>18.495836259906927</v>
      </c>
      <c r="AD15" s="25">
        <v>38.357402619919213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>
        <v>12.5</v>
      </c>
      <c r="F16" s="30" t="s">
        <v>33</v>
      </c>
      <c r="G16" s="30">
        <v>12.5</v>
      </c>
      <c r="H16" s="30">
        <v>12</v>
      </c>
      <c r="I16" s="30" t="s">
        <v>33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>
        <v>11.5</v>
      </c>
      <c r="T16" s="30" t="s">
        <v>33</v>
      </c>
      <c r="U16" s="30">
        <v>11.5</v>
      </c>
      <c r="V16" s="30" t="s">
        <v>33</v>
      </c>
      <c r="W16" s="30">
        <v>11.5</v>
      </c>
      <c r="X16" s="30" t="s">
        <v>33</v>
      </c>
      <c r="Y16" s="30">
        <v>12.5</v>
      </c>
      <c r="Z16" s="30">
        <v>12.5</v>
      </c>
      <c r="AA16" s="30">
        <v>12.5</v>
      </c>
      <c r="AB16" s="30">
        <v>11.5</v>
      </c>
      <c r="AC16" s="30">
        <v>12</v>
      </c>
      <c r="AD16" s="30">
        <v>12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2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2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2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2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2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2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2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2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6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2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2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2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2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2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2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30"/>
      <c r="Z30" s="25"/>
      <c r="AA30" s="25">
        <v>6.3894230769230775</v>
      </c>
      <c r="AB30" s="39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6.3894230769230775</v>
      </c>
      <c r="AP30" s="25">
        <f t="shared" si="1"/>
        <v>0</v>
      </c>
      <c r="AQ30" s="36">
        <f t="shared" si="2"/>
        <v>6.3894230769230775</v>
      </c>
      <c r="AT30" s="28"/>
      <c r="AU30" s="28"/>
      <c r="AV30" s="28"/>
    </row>
    <row r="31" spans="2:48" ht="50.25" customHeight="1" x14ac:dyDescent="0.55000000000000004"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5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2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>
        <v>1.1680941176470589</v>
      </c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1.1680941176470589</v>
      </c>
      <c r="AQ32" s="36">
        <f t="shared" si="2"/>
        <v>1.1680941176470589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N41" si="3">+SUM(C24:C40,C18,C12)</f>
        <v>0</v>
      </c>
      <c r="D41" s="36">
        <f t="shared" si="3"/>
        <v>0</v>
      </c>
      <c r="E41" s="36">
        <f t="shared" si="3"/>
        <v>420</v>
      </c>
      <c r="F41" s="36">
        <f t="shared" si="3"/>
        <v>0</v>
      </c>
      <c r="G41" s="36">
        <f t="shared" si="3"/>
        <v>1512.12</v>
      </c>
      <c r="H41" s="36">
        <f t="shared" si="3"/>
        <v>1257.595</v>
      </c>
      <c r="I41" s="36">
        <f t="shared" si="3"/>
        <v>645.64</v>
      </c>
      <c r="J41" s="36">
        <f t="shared" si="3"/>
        <v>70.489999999999995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439.97</v>
      </c>
      <c r="T41" s="36">
        <f t="shared" si="3"/>
        <v>0</v>
      </c>
      <c r="U41" s="36">
        <f t="shared" si="3"/>
        <v>879.35</v>
      </c>
      <c r="V41" s="36">
        <f t="shared" si="3"/>
        <v>0</v>
      </c>
      <c r="W41" s="36">
        <f t="shared" si="3"/>
        <v>292.69499999999999</v>
      </c>
      <c r="X41" s="36">
        <f t="shared" si="3"/>
        <v>0</v>
      </c>
      <c r="Y41" s="36">
        <f t="shared" si="3"/>
        <v>1934.7800000000002</v>
      </c>
      <c r="Z41" s="36">
        <f t="shared" si="3"/>
        <v>877.20500000000004</v>
      </c>
      <c r="AA41" s="36">
        <f t="shared" si="3"/>
        <v>4470</v>
      </c>
      <c r="AB41" s="36">
        <f t="shared" si="3"/>
        <v>315</v>
      </c>
      <c r="AC41" s="36">
        <f t="shared" si="3"/>
        <v>4962.6899999999996</v>
      </c>
      <c r="AD41" s="36">
        <f t="shared" si="3"/>
        <v>767.19499999999994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 t="shared" si="3"/>
        <v>0</v>
      </c>
      <c r="AO41" s="36">
        <f>SUM(AO12,AO18,AO24:AO37)</f>
        <v>15557.245000000001</v>
      </c>
      <c r="AP41" s="36">
        <f>SUM(AP12,AP18,AP24:AP37)</f>
        <v>3287.4850000000001</v>
      </c>
      <c r="AQ41" s="36">
        <f t="shared" si="2"/>
        <v>18844.73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16.2</v>
      </c>
      <c r="H42" s="30"/>
      <c r="I42" s="30">
        <v>19.3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2023-01-15T00:42:37Z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