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917B5305-96A5-443A-A446-FACB6F8B5A41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<sst xmlns="http://schemas.openxmlformats.org/spreadsheetml/2006/main" count="364" uniqueCount="69">
  <si>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</si>
  <si>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</si>
  <si>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</si>
  <si>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</si>
  <si>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</si>
  <si>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</si>
  <si>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</si>
  <si>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</si>
  <si>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</si>
  <si>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</si>
  <si>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</si>
  <si>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</si>
  <si>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</si>
  <si>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</si>
  <si>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</si>
  <si>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</si>
  <si>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</si>
  <si>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</si>
  <si>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</si>
  <si>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</si>
  <si>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</si>
  <si>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</si>
  <si>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</si>
  <si>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</si>
  <si>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</si>
  <si>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</si>
  <si>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</si>
  <si>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</si>
  <si>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</si>
  <si>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</si>
  <si>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</si>
  <si>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</si>
  <si>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</si>
  <si>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</si>
  <si>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</si>
  <si>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</si>
  <si>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</si>
  <si>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</si>
  <si>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</si>
  <si>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</si>
  <si>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</si>
  <si>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</si>
  <si>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</si>
  <si>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</si>
  <si>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</si>
  <si>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</si>
  <si>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</si>
  <si>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</si>
  <si>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</si>
  <si>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</si>
  <si>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</si>
  <si>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</si>
  <si>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</si>
  <si>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</si>
  <si>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</si>
  <si>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</si>
  <si>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</si>
  <si>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</si>
  <si>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</si>
  <si>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</si>
  <si>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</si>
  <si>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</si>
  <si>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</si>
  <si>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</si>
  <si>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</si>
  <si>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</si>
  <si>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>Callao, 09 de enero del 2022</t>
  </si>
  <si>
    <t xml:space="preserve">        Fecha  : 07/01/2023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</si>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</sst>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6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2" fontId="2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A4" zoomScale="23" zoomScaleNormal="23" workbookViewId="0">
      <selection activeCell="X27" sqref="X27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9" t="s">
        <v>65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2:48" ht="45" customHeight="1" x14ac:dyDescent="0.5">
      <c r="B5" s="60" t="s">
        <v>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1" t="s">
        <v>4</v>
      </c>
      <c r="AN6" s="61"/>
      <c r="AO6" s="61"/>
      <c r="AP6" s="61"/>
      <c r="AQ6" s="61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2"/>
      <c r="AP7" s="62"/>
      <c r="AQ7" s="62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1" t="s">
        <v>67</v>
      </c>
      <c r="AP8" s="61"/>
      <c r="AQ8" s="61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3" t="s">
        <v>8</v>
      </c>
      <c r="D10" s="63"/>
      <c r="E10" s="63" t="s">
        <v>9</v>
      </c>
      <c r="F10" s="63"/>
      <c r="G10" s="63" t="s">
        <v>10</v>
      </c>
      <c r="H10" s="63"/>
      <c r="I10" s="63" t="s">
        <v>11</v>
      </c>
      <c r="J10" s="63"/>
      <c r="K10" s="63" t="s">
        <v>12</v>
      </c>
      <c r="L10" s="63"/>
      <c r="M10" s="63" t="s">
        <v>13</v>
      </c>
      <c r="N10" s="63"/>
      <c r="O10" s="63" t="s">
        <v>14</v>
      </c>
      <c r="P10" s="63"/>
      <c r="Q10" s="63" t="s">
        <v>15</v>
      </c>
      <c r="R10" s="63"/>
      <c r="S10" s="63" t="s">
        <v>16</v>
      </c>
      <c r="T10" s="63"/>
      <c r="U10" s="63" t="s">
        <v>17</v>
      </c>
      <c r="V10" s="63"/>
      <c r="W10" s="63" t="s">
        <v>18</v>
      </c>
      <c r="X10" s="63"/>
      <c r="Y10" s="64" t="s">
        <v>19</v>
      </c>
      <c r="Z10" s="64"/>
      <c r="AA10" s="63" t="s">
        <v>20</v>
      </c>
      <c r="AB10" s="63"/>
      <c r="AC10" s="63" t="s">
        <v>21</v>
      </c>
      <c r="AD10" s="63"/>
      <c r="AE10" s="63" t="s">
        <v>22</v>
      </c>
      <c r="AF10" s="63"/>
      <c r="AG10" s="63" t="s">
        <v>23</v>
      </c>
      <c r="AH10" s="63"/>
      <c r="AI10" s="63" t="s">
        <v>24</v>
      </c>
      <c r="AJ10" s="63"/>
      <c r="AK10" s="63" t="s">
        <v>25</v>
      </c>
      <c r="AL10" s="63"/>
      <c r="AM10" s="63" t="s">
        <v>26</v>
      </c>
      <c r="AN10" s="63"/>
      <c r="AO10" s="65" t="s">
        <v>27</v>
      </c>
      <c r="AP10" s="65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420</v>
      </c>
      <c r="F12" s="25">
        <v>0</v>
      </c>
      <c r="G12" s="25">
        <v>1512.12</v>
      </c>
      <c r="H12" s="25">
        <v>1257.595</v>
      </c>
      <c r="I12" s="58">
        <v>645.64</v>
      </c>
      <c r="J12" s="58">
        <v>70.489999999999995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439.97</v>
      </c>
      <c r="T12" s="25">
        <v>0</v>
      </c>
      <c r="U12" s="25">
        <v>879.35</v>
      </c>
      <c r="V12" s="25">
        <v>0</v>
      </c>
      <c r="W12" s="25">
        <v>292.69499999999999</v>
      </c>
      <c r="X12" s="25">
        <v>0</v>
      </c>
      <c r="Y12" s="25">
        <v>1934.7800000000002</v>
      </c>
      <c r="Z12" s="25">
        <v>877.20500000000004</v>
      </c>
      <c r="AA12" s="25">
        <v>4463.6105769230771</v>
      </c>
      <c r="AB12" s="25">
        <v>313.83190588235294</v>
      </c>
      <c r="AC12" s="25">
        <v>4962.6899999999996</v>
      </c>
      <c r="AD12" s="25">
        <v>767.19499999999994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15550.855576923077</v>
      </c>
      <c r="AP12" s="25">
        <f>SUMIF($C$11:$AN$11,"I.Mad",C12:AN12)</f>
        <v>3286.3169058823532</v>
      </c>
      <c r="AQ12" s="25">
        <f>SUM(AO12:AP12)</f>
        <v>18837.172482805428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9</v>
      </c>
      <c r="F13" s="25" t="s">
        <v>33</v>
      </c>
      <c r="G13" s="25">
        <v>22</v>
      </c>
      <c r="H13" s="25">
        <v>54</v>
      </c>
      <c r="I13" s="25">
        <v>11</v>
      </c>
      <c r="J13" s="25">
        <v>1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 t="s">
        <v>33</v>
      </c>
      <c r="R13" s="25" t="s">
        <v>33</v>
      </c>
      <c r="S13" s="25">
        <v>8</v>
      </c>
      <c r="T13" s="25" t="s">
        <v>33</v>
      </c>
      <c r="U13" s="25">
        <v>4</v>
      </c>
      <c r="V13" s="25" t="s">
        <v>33</v>
      </c>
      <c r="W13" s="25">
        <v>3</v>
      </c>
      <c r="X13" s="25" t="s">
        <v>33</v>
      </c>
      <c r="Y13" s="25">
        <v>29</v>
      </c>
      <c r="Z13" s="25">
        <v>18</v>
      </c>
      <c r="AA13" s="25">
        <v>24</v>
      </c>
      <c r="AB13" s="25">
        <v>3</v>
      </c>
      <c r="AC13" s="25">
        <v>27</v>
      </c>
      <c r="AD13" s="25">
        <v>7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137</v>
      </c>
      <c r="AP13" s="25">
        <f>SUMIF($C$11:$AN$11,"I.Mad",C13:AN13)</f>
        <v>83</v>
      </c>
      <c r="AQ13" s="25">
        <f>SUM(AO13:AP13)</f>
        <v>220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>
        <v>4</v>
      </c>
      <c r="F14" s="25" t="s">
        <v>33</v>
      </c>
      <c r="G14" s="25">
        <v>4</v>
      </c>
      <c r="H14" s="25">
        <v>7</v>
      </c>
      <c r="I14" s="25" t="s">
        <v>68</v>
      </c>
      <c r="J14" s="25" t="s">
        <v>68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33</v>
      </c>
      <c r="R14" s="25" t="s">
        <v>33</v>
      </c>
      <c r="S14" s="25">
        <v>5</v>
      </c>
      <c r="T14" s="25" t="s">
        <v>33</v>
      </c>
      <c r="U14" s="25">
        <v>2</v>
      </c>
      <c r="V14" s="25" t="s">
        <v>33</v>
      </c>
      <c r="W14" s="25">
        <v>3</v>
      </c>
      <c r="X14" s="25" t="s">
        <v>33</v>
      </c>
      <c r="Y14" s="25">
        <v>2</v>
      </c>
      <c r="Z14" s="25">
        <v>1</v>
      </c>
      <c r="AA14" s="25">
        <v>4</v>
      </c>
      <c r="AB14" s="25">
        <v>2</v>
      </c>
      <c r="AC14" s="25">
        <v>3</v>
      </c>
      <c r="AD14" s="25">
        <v>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27</v>
      </c>
      <c r="AP14" s="25">
        <f>SUMIF($C$11:$AN$11,"I.Mad",C14:AN14)</f>
        <v>13</v>
      </c>
      <c r="AQ14" s="25">
        <f>SUM(AO14:AP14)</f>
        <v>40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>
        <v>9.1415904719830543</v>
      </c>
      <c r="F15" s="25" t="s">
        <v>33</v>
      </c>
      <c r="G15" s="25">
        <v>9.5770174258372922</v>
      </c>
      <c r="H15" s="25">
        <v>44.135446671859121</v>
      </c>
      <c r="I15" s="25" t="s">
        <v>33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>
        <v>52.371280786597261</v>
      </c>
      <c r="T15" s="25" t="s">
        <v>33</v>
      </c>
      <c r="U15" s="25">
        <v>48.401627939118356</v>
      </c>
      <c r="V15" s="25" t="s">
        <v>33</v>
      </c>
      <c r="W15" s="25">
        <v>54.662590283985061</v>
      </c>
      <c r="X15" s="25" t="s">
        <v>33</v>
      </c>
      <c r="Y15" s="25">
        <v>16.833467239971856</v>
      </c>
      <c r="Z15" s="25">
        <v>30.331739073533882</v>
      </c>
      <c r="AA15" s="25">
        <v>15.389763442400717</v>
      </c>
      <c r="AB15" s="25">
        <v>53.075749288947051</v>
      </c>
      <c r="AC15" s="25">
        <v>18.495836259906927</v>
      </c>
      <c r="AD15" s="25">
        <v>38.357402619919213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>
        <v>12.5</v>
      </c>
      <c r="F16" s="30" t="s">
        <v>33</v>
      </c>
      <c r="G16" s="30">
        <v>12.5</v>
      </c>
      <c r="H16" s="30">
        <v>12</v>
      </c>
      <c r="I16" s="30" t="s">
        <v>33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>
        <v>11.5</v>
      </c>
      <c r="T16" s="30" t="s">
        <v>33</v>
      </c>
      <c r="U16" s="30">
        <v>11.5</v>
      </c>
      <c r="V16" s="30" t="s">
        <v>33</v>
      </c>
      <c r="W16" s="30">
        <v>11.5</v>
      </c>
      <c r="X16" s="30" t="s">
        <v>33</v>
      </c>
      <c r="Y16" s="30">
        <v>12.5</v>
      </c>
      <c r="Z16" s="30">
        <v>12.5</v>
      </c>
      <c r="AA16" s="30">
        <v>12.5</v>
      </c>
      <c r="AB16" s="30">
        <v>11.5</v>
      </c>
      <c r="AC16" s="30">
        <v>12</v>
      </c>
      <c r="AD16" s="30">
        <v>12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25">
        <v>6.3894230769230775</v>
      </c>
      <c r="AB30" s="39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6.3894230769230775</v>
      </c>
      <c r="AP30" s="25">
        <f t="shared" si="1"/>
        <v>0</v>
      </c>
      <c r="AQ30" s="36">
        <f t="shared" si="2"/>
        <v>6.3894230769230775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>
        <v>1.1680941176470589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1.1680941176470589</v>
      </c>
      <c r="AQ32" s="36">
        <f t="shared" si="2"/>
        <v>1.1680941176470589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420</v>
      </c>
      <c r="F41" s="36">
        <f t="shared" si="3"/>
        <v>0</v>
      </c>
      <c r="G41" s="36">
        <f t="shared" si="3"/>
        <v>1512.12</v>
      </c>
      <c r="H41" s="36">
        <f t="shared" si="3"/>
        <v>1257.595</v>
      </c>
      <c r="I41" s="36">
        <f t="shared" si="3"/>
        <v>645.64</v>
      </c>
      <c r="J41" s="36">
        <f t="shared" si="3"/>
        <v>70.489999999999995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439.97</v>
      </c>
      <c r="T41" s="36">
        <f t="shared" si="3"/>
        <v>0</v>
      </c>
      <c r="U41" s="36">
        <f t="shared" si="3"/>
        <v>879.35</v>
      </c>
      <c r="V41" s="36">
        <f t="shared" si="3"/>
        <v>0</v>
      </c>
      <c r="W41" s="36">
        <f t="shared" si="3"/>
        <v>292.69499999999999</v>
      </c>
      <c r="X41" s="36">
        <f t="shared" si="3"/>
        <v>0</v>
      </c>
      <c r="Y41" s="36">
        <f t="shared" si="3"/>
        <v>1934.7800000000002</v>
      </c>
      <c r="Z41" s="36">
        <f t="shared" si="3"/>
        <v>877.20500000000004</v>
      </c>
      <c r="AA41" s="36">
        <f t="shared" si="3"/>
        <v>4470</v>
      </c>
      <c r="AB41" s="36">
        <f t="shared" si="3"/>
        <v>315</v>
      </c>
      <c r="AC41" s="36">
        <f t="shared" si="3"/>
        <v>4962.6899999999996</v>
      </c>
      <c r="AD41" s="36">
        <f t="shared" si="3"/>
        <v>767.19499999999994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15557.245000000001</v>
      </c>
      <c r="AP41" s="36">
        <f>SUM(AP12,AP18,AP24:AP37)</f>
        <v>3287.4850000000001</v>
      </c>
      <c r="AQ41" s="36">
        <f t="shared" si="2"/>
        <v>18844.73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16.2</v>
      </c>
      <c r="H42" s="30"/>
      <c r="I42" s="30">
        <v>19.3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2023-01-15T00:42:37Z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