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0" windowWidth="24000" windowHeight="973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P37" i="5"/>
  <c r="AO37" i="5"/>
  <c r="AP36" i="5"/>
  <c r="AO36" i="5"/>
  <c r="AQ36" i="5" s="1"/>
  <c r="AP35" i="5"/>
  <c r="AO35" i="5"/>
  <c r="AP34" i="5"/>
  <c r="AO34" i="5"/>
  <c r="AQ34" i="5" s="1"/>
  <c r="AP33" i="5"/>
  <c r="AO33" i="5"/>
  <c r="AP32" i="5"/>
  <c r="AO32" i="5"/>
  <c r="AQ32" i="5" s="1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Q20" i="5"/>
  <c r="AP20" i="5"/>
  <c r="AO20" i="5"/>
  <c r="AQ19" i="5"/>
  <c r="AP19" i="5"/>
  <c r="AO19" i="5"/>
  <c r="AQ18" i="5"/>
  <c r="AP18" i="5"/>
  <c r="AO18" i="5"/>
  <c r="AP14" i="5"/>
  <c r="AO14" i="5"/>
  <c r="AP13" i="5"/>
  <c r="AO13" i="5"/>
  <c r="AP12" i="5"/>
  <c r="AO12" i="5"/>
  <c r="AQ35" i="5" l="1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<sst xmlns="http://schemas.openxmlformats.org/spreadsheetml/2006/main" count="371" uniqueCount="67">
  <si>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</si>
  <si>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</si>
  <si>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</si>
  <si>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</si>
  <si>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</si>
  <si>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</si>
  <si>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</si>
  <si>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</si>
  <si>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</si>
  <si>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</si>
  <si>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</si>
  <si>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</si>
  <si>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</si>
  <si>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</si>
  <si>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</si>
  <si>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</si>
  <si>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</si>
  <si>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</si>
  <si>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</si>
  <si>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</si>
  <si>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</si>
  <si>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</si>
  <si>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</si>
  <si>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</si>
  <si>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</si>
  <si>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</si>
  <si>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</si>
  <si>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</si>
  <si>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</si>
  <si>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</si>
  <si>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</si>
  <si>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</si>
  <si>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</si>
  <si>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</si>
  <si>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</si>
  <si>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</si>
  <si>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</si>
  <si>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</si>
  <si>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</si>
  <si>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</si>
  <si>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</si>
  <si>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</si>
  <si>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</si>
  <si>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</si>
  <si>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</si>
  <si>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</si>
  <si>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</si>
  <si>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</si>
  <si>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</si>
  <si>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</si>
  <si>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</si>
  <si>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</si>
  <si>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</si>
  <si>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</si>
  <si>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</si>
  <si>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</si>
  <si>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</si>
  <si>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</si>
  <si>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</si>
  <si>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</si>
  <si>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CALAMAR</t>
  </si>
  <si>
    <t>R.M.N°427-2015-PRODUCE,R.M.N°242-2016-PRODUCE,R.M.N°448-2016-PRODUCE</t>
  </si>
  <si>
    <t>GCQ/jsr/due</t>
  </si>
  <si>
    <t xml:space="preserve">        Fecha  : 08/01/2017</t>
  </si>
  <si>
    <t>Callao, 09 de enero del 2017</t>
  </si>
  <si>
    <t>S/M</t>
  </si>
  <si>
    <t>12.0 y 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</si>
</sst>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0" fontId="31" fillId="0" borderId="2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5" zoomScaleNormal="25" workbookViewId="0">
      <selection activeCell="L47" sqref="L47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3" width="25.85546875" style="2" customWidth="1"/>
    <col min="24" max="24" width="26.140625" style="2" customWidth="1"/>
    <col min="25" max="25" width="24.85546875" style="2" customWidth="1"/>
    <col min="26" max="26" width="27.42578125" style="2" customWidth="1"/>
    <col min="27" max="27" width="23.7109375" style="2" customWidth="1"/>
    <col min="28" max="28" width="22.28515625" style="2" customWidth="1"/>
    <col min="29" max="29" width="25.1406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9" t="s">
        <v>56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</row>
    <row r="5" spans="2:48" ht="35.25" x14ac:dyDescent="0.5">
      <c r="B5" s="119" t="s">
        <v>40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20" t="s">
        <v>37</v>
      </c>
      <c r="AN6" s="120"/>
      <c r="AO6" s="120"/>
      <c r="AP6" s="120"/>
      <c r="AQ6" s="120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21"/>
      <c r="AP7" s="121"/>
      <c r="AQ7" s="121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20" t="s">
        <v>63</v>
      </c>
      <c r="AP8" s="120"/>
      <c r="AQ8" s="120"/>
    </row>
    <row r="9" spans="2:48" ht="21.75" customHeight="1" x14ac:dyDescent="0.4">
      <c r="B9" s="15" t="s">
        <v>2</v>
      </c>
      <c r="C9" s="12" t="s">
        <v>61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6" t="s">
        <v>4</v>
      </c>
      <c r="D10" s="113"/>
      <c r="E10" s="116" t="s">
        <v>5</v>
      </c>
      <c r="F10" s="113"/>
      <c r="G10" s="114" t="s">
        <v>6</v>
      </c>
      <c r="H10" s="115"/>
      <c r="I10" s="118" t="s">
        <v>45</v>
      </c>
      <c r="J10" s="118"/>
      <c r="K10" s="118" t="s">
        <v>7</v>
      </c>
      <c r="L10" s="118"/>
      <c r="M10" s="116" t="s">
        <v>8</v>
      </c>
      <c r="N10" s="117"/>
      <c r="O10" s="116" t="s">
        <v>9</v>
      </c>
      <c r="P10" s="117"/>
      <c r="Q10" s="114" t="s">
        <v>10</v>
      </c>
      <c r="R10" s="115"/>
      <c r="S10" s="114" t="s">
        <v>11</v>
      </c>
      <c r="T10" s="115"/>
      <c r="U10" s="114" t="s">
        <v>12</v>
      </c>
      <c r="V10" s="115"/>
      <c r="W10" s="114" t="s">
        <v>53</v>
      </c>
      <c r="X10" s="115"/>
      <c r="Y10" s="116" t="s">
        <v>47</v>
      </c>
      <c r="Z10" s="113"/>
      <c r="AA10" s="114" t="s">
        <v>38</v>
      </c>
      <c r="AB10" s="115"/>
      <c r="AC10" s="114" t="s">
        <v>13</v>
      </c>
      <c r="AD10" s="115"/>
      <c r="AE10" s="112" t="s">
        <v>57</v>
      </c>
      <c r="AF10" s="113"/>
      <c r="AG10" s="112" t="s">
        <v>48</v>
      </c>
      <c r="AH10" s="113"/>
      <c r="AI10" s="112" t="s">
        <v>49</v>
      </c>
      <c r="AJ10" s="113"/>
      <c r="AK10" s="112" t="s">
        <v>50</v>
      </c>
      <c r="AL10" s="113"/>
      <c r="AM10" s="112" t="s">
        <v>51</v>
      </c>
      <c r="AN10" s="113"/>
      <c r="AO10" s="122" t="s">
        <v>14</v>
      </c>
      <c r="AP10" s="123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0</v>
      </c>
      <c r="F12" s="52">
        <v>292</v>
      </c>
      <c r="G12" s="52">
        <v>0</v>
      </c>
      <c r="H12" s="52">
        <v>0</v>
      </c>
      <c r="I12" s="52">
        <v>7532</v>
      </c>
      <c r="J12" s="52">
        <v>530</v>
      </c>
      <c r="K12" s="52">
        <v>592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2828</v>
      </c>
      <c r="R12" s="52">
        <v>0</v>
      </c>
      <c r="S12" s="52">
        <v>1770</v>
      </c>
      <c r="T12" s="52">
        <v>0</v>
      </c>
      <c r="U12" s="52">
        <v>2600</v>
      </c>
      <c r="V12" s="52">
        <v>0</v>
      </c>
      <c r="W12" s="52">
        <v>7360</v>
      </c>
      <c r="X12" s="52">
        <v>0</v>
      </c>
      <c r="Y12" s="52">
        <v>6788.7070043968297</v>
      </c>
      <c r="Z12" s="52">
        <v>524.2712019914652</v>
      </c>
      <c r="AA12" s="52">
        <v>679.84500000000003</v>
      </c>
      <c r="AB12" s="52">
        <v>0</v>
      </c>
      <c r="AC12" s="52">
        <v>1568.0640000000001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3">
        <f>SUMIF($C$11:$AN$11,"Ind*",C12:AN12)</f>
        <v>31718.61600439683</v>
      </c>
      <c r="AP12" s="53">
        <f>SUMIF($C$11:$AN$11,"I.Mad",C12:AN12)</f>
        <v>1346.2712019914652</v>
      </c>
      <c r="AQ12" s="53">
        <f>SUM(AO12:AP12)</f>
        <v>33064.887206388295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 t="s">
        <v>20</v>
      </c>
      <c r="F13" s="54">
        <v>7</v>
      </c>
      <c r="G13" s="54" t="s">
        <v>20</v>
      </c>
      <c r="H13" s="54" t="s">
        <v>20</v>
      </c>
      <c r="I13" s="54">
        <v>112</v>
      </c>
      <c r="J13" s="54">
        <v>12</v>
      </c>
      <c r="K13" s="54">
        <v>12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>
        <v>12</v>
      </c>
      <c r="R13" s="54" t="s">
        <v>20</v>
      </c>
      <c r="S13" s="54">
        <v>8</v>
      </c>
      <c r="T13" s="54" t="s">
        <v>20</v>
      </c>
      <c r="U13" s="54">
        <v>12</v>
      </c>
      <c r="V13" s="54" t="s">
        <v>20</v>
      </c>
      <c r="W13" s="54">
        <v>25</v>
      </c>
      <c r="X13" s="54" t="s">
        <v>20</v>
      </c>
      <c r="Y13" s="54">
        <v>35</v>
      </c>
      <c r="Z13" s="54">
        <v>7</v>
      </c>
      <c r="AA13" s="54">
        <v>2</v>
      </c>
      <c r="AB13" s="54" t="s">
        <v>20</v>
      </c>
      <c r="AC13" s="54">
        <v>4</v>
      </c>
      <c r="AD13" s="54" t="s">
        <v>20</v>
      </c>
      <c r="AE13" s="54" t="s">
        <v>20</v>
      </c>
      <c r="AF13" s="54" t="s">
        <v>20</v>
      </c>
      <c r="AG13" s="54" t="s">
        <v>20</v>
      </c>
      <c r="AH13" s="54" t="s">
        <v>20</v>
      </c>
      <c r="AI13" s="54" t="s">
        <v>20</v>
      </c>
      <c r="AJ13" s="54" t="s">
        <v>20</v>
      </c>
      <c r="AK13" s="54" t="s">
        <v>20</v>
      </c>
      <c r="AL13" s="54" t="s">
        <v>20</v>
      </c>
      <c r="AM13" s="54" t="s">
        <v>20</v>
      </c>
      <c r="AN13" s="54" t="s">
        <v>20</v>
      </c>
      <c r="AO13" s="53">
        <f>SUMIF($C$11:$AN$11,"Ind*",C13:AN13)</f>
        <v>222</v>
      </c>
      <c r="AP13" s="53">
        <f>SUMIF($C$11:$AN$11,"I.Mad",C13:AN13)</f>
        <v>26</v>
      </c>
      <c r="AQ13" s="53">
        <f>SUM(AO13:AP13)</f>
        <v>248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 t="s">
        <v>20</v>
      </c>
      <c r="F14" s="54" t="s">
        <v>65</v>
      </c>
      <c r="G14" s="54" t="s">
        <v>20</v>
      </c>
      <c r="H14" s="54" t="s">
        <v>20</v>
      </c>
      <c r="I14" s="54">
        <v>2</v>
      </c>
      <c r="J14" s="54" t="s">
        <v>65</v>
      </c>
      <c r="K14" s="54">
        <v>7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>
        <v>5</v>
      </c>
      <c r="R14" s="54" t="s">
        <v>20</v>
      </c>
      <c r="S14" s="54">
        <v>4</v>
      </c>
      <c r="T14" s="54" t="s">
        <v>20</v>
      </c>
      <c r="U14" s="54">
        <v>4</v>
      </c>
      <c r="V14" s="54" t="s">
        <v>20</v>
      </c>
      <c r="W14" s="54">
        <v>9</v>
      </c>
      <c r="X14" s="54" t="s">
        <v>20</v>
      </c>
      <c r="Y14" s="54">
        <v>8</v>
      </c>
      <c r="Z14" s="54">
        <v>1</v>
      </c>
      <c r="AA14" s="54">
        <v>2</v>
      </c>
      <c r="AB14" s="54" t="s">
        <v>20</v>
      </c>
      <c r="AC14" s="54">
        <v>2</v>
      </c>
      <c r="AD14" s="54" t="s">
        <v>20</v>
      </c>
      <c r="AE14" s="54" t="s">
        <v>20</v>
      </c>
      <c r="AF14" s="54" t="s">
        <v>20</v>
      </c>
      <c r="AG14" s="54" t="s">
        <v>20</v>
      </c>
      <c r="AH14" s="54" t="s">
        <v>20</v>
      </c>
      <c r="AI14" s="54" t="s">
        <v>20</v>
      </c>
      <c r="AJ14" s="54" t="s">
        <v>20</v>
      </c>
      <c r="AK14" s="54" t="s">
        <v>20</v>
      </c>
      <c r="AL14" s="54" t="s">
        <v>20</v>
      </c>
      <c r="AM14" s="54" t="s">
        <v>20</v>
      </c>
      <c r="AN14" s="54" t="s">
        <v>20</v>
      </c>
      <c r="AO14" s="53">
        <f>SUMIF($C$11:$AN$11,"Ind*",C14:AN14)</f>
        <v>43</v>
      </c>
      <c r="AP14" s="53">
        <f>SUMIF($C$11:$AN$11,"I.Mad",C14:AN14)</f>
        <v>1</v>
      </c>
      <c r="AQ14" s="53">
        <f>SUM(AO14:AP14)</f>
        <v>44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 t="s">
        <v>20</v>
      </c>
      <c r="F15" s="54" t="s">
        <v>20</v>
      </c>
      <c r="G15" s="54" t="s">
        <v>20</v>
      </c>
      <c r="H15" s="54" t="s">
        <v>20</v>
      </c>
      <c r="I15" s="54">
        <v>63.128105467970691</v>
      </c>
      <c r="J15" s="54" t="s">
        <v>20</v>
      </c>
      <c r="K15" s="54">
        <v>34.832269695513659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>
        <v>29.635355968120482</v>
      </c>
      <c r="R15" s="54" t="s">
        <v>20</v>
      </c>
      <c r="S15" s="54">
        <v>54.554805973969067</v>
      </c>
      <c r="T15" s="54" t="s">
        <v>20</v>
      </c>
      <c r="U15" s="54">
        <v>37.780630496790742</v>
      </c>
      <c r="V15" s="54" t="s">
        <v>20</v>
      </c>
      <c r="W15" s="54">
        <v>39.756051441151683</v>
      </c>
      <c r="X15" s="54" t="s">
        <v>20</v>
      </c>
      <c r="Y15" s="54">
        <v>32.944965276850269</v>
      </c>
      <c r="Z15" s="54">
        <v>33.522727272727273</v>
      </c>
      <c r="AA15" s="54">
        <v>58.422415219023186</v>
      </c>
      <c r="AB15" s="54" t="s">
        <v>20</v>
      </c>
      <c r="AC15" s="54">
        <v>42.916936977893101</v>
      </c>
      <c r="AD15" s="54" t="s">
        <v>20</v>
      </c>
      <c r="AE15" s="54" t="s">
        <v>20</v>
      </c>
      <c r="AF15" s="54" t="s">
        <v>20</v>
      </c>
      <c r="AG15" s="54" t="s">
        <v>20</v>
      </c>
      <c r="AH15" s="54" t="s">
        <v>20</v>
      </c>
      <c r="AI15" s="54" t="s">
        <v>20</v>
      </c>
      <c r="AJ15" s="54" t="s">
        <v>20</v>
      </c>
      <c r="AK15" s="54" t="s">
        <v>20</v>
      </c>
      <c r="AL15" s="54" t="s">
        <v>20</v>
      </c>
      <c r="AM15" s="54" t="s">
        <v>20</v>
      </c>
      <c r="AN15" s="54" t="s">
        <v>20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 t="s">
        <v>20</v>
      </c>
      <c r="F16" s="59" t="s">
        <v>20</v>
      </c>
      <c r="G16" s="59" t="s">
        <v>20</v>
      </c>
      <c r="H16" s="59" t="s">
        <v>20</v>
      </c>
      <c r="I16" s="59">
        <v>11.5</v>
      </c>
      <c r="J16" s="59" t="s">
        <v>20</v>
      </c>
      <c r="K16" s="59">
        <v>12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>
        <v>13</v>
      </c>
      <c r="R16" s="59" t="s">
        <v>20</v>
      </c>
      <c r="S16" s="59">
        <v>11.5</v>
      </c>
      <c r="T16" s="59" t="s">
        <v>20</v>
      </c>
      <c r="U16" s="59">
        <v>12</v>
      </c>
      <c r="V16" s="59" t="s">
        <v>20</v>
      </c>
      <c r="W16" s="59">
        <v>12.5</v>
      </c>
      <c r="X16" s="59" t="s">
        <v>20</v>
      </c>
      <c r="Y16" s="59">
        <v>12.5</v>
      </c>
      <c r="Z16" s="59">
        <v>12.5</v>
      </c>
      <c r="AA16" s="59" t="s">
        <v>66</v>
      </c>
      <c r="AB16" s="59" t="s">
        <v>20</v>
      </c>
      <c r="AC16" s="59" t="s">
        <v>66</v>
      </c>
      <c r="AD16" s="59" t="s">
        <v>20</v>
      </c>
      <c r="AE16" s="59" t="s">
        <v>20</v>
      </c>
      <c r="AF16" s="59" t="s">
        <v>20</v>
      </c>
      <c r="AG16" s="59" t="s">
        <v>20</v>
      </c>
      <c r="AH16" s="59" t="s">
        <v>20</v>
      </c>
      <c r="AI16" s="59" t="s">
        <v>20</v>
      </c>
      <c r="AJ16" s="59" t="s">
        <v>20</v>
      </c>
      <c r="AK16" s="59" t="s">
        <v>20</v>
      </c>
      <c r="AL16" s="59" t="s">
        <v>20</v>
      </c>
      <c r="AM16" s="59" t="s">
        <v>20</v>
      </c>
      <c r="AN16" s="59" t="s">
        <v>20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53"/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/>
      <c r="V24" s="72"/>
      <c r="W24" s="72"/>
      <c r="X24" s="72"/>
      <c r="Y24" s="56"/>
      <c r="Z24" s="72"/>
      <c r="AA24" s="56"/>
      <c r="AB24" s="56"/>
      <c r="AC24" s="72"/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0</v>
      </c>
      <c r="AP24" s="53">
        <f>SUMIF($C$11:$AN$11,"I.Mad",C24:AN24)</f>
        <v>0</v>
      </c>
      <c r="AQ24" s="72">
        <f t="shared" ref="AQ24:AQ37" si="0">SUM(AO24:AP24)</f>
        <v>0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/>
      <c r="H25" s="56"/>
      <c r="I25" s="72"/>
      <c r="J25" s="56"/>
      <c r="K25" s="56"/>
      <c r="L25" s="56"/>
      <c r="M25" s="56"/>
      <c r="N25" s="56"/>
      <c r="O25" s="56"/>
      <c r="P25" s="56"/>
      <c r="Q25" s="72"/>
      <c r="R25" s="72"/>
      <c r="S25" s="72"/>
      <c r="T25" s="72"/>
      <c r="U25" s="72"/>
      <c r="V25" s="72"/>
      <c r="W25" s="72"/>
      <c r="X25" s="72"/>
      <c r="Y25" s="56">
        <v>9.1179956031705949</v>
      </c>
      <c r="Z25" s="72">
        <v>7.8798008534850625E-2</v>
      </c>
      <c r="AA25" s="56"/>
      <c r="AB25" s="72"/>
      <c r="AC25" s="56">
        <v>11.936</v>
      </c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21.053995603170595</v>
      </c>
      <c r="AP25" s="53">
        <f t="shared" ref="AP25:AP37" si="2">SUMIF($C$11:$AN$11,"I.Mad",C25:AN25)</f>
        <v>7.8798008534850625E-2</v>
      </c>
      <c r="AQ25" s="72">
        <f>SUM(AO25:AP25)</f>
        <v>21.132793611705445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/>
      <c r="Z29" s="72"/>
      <c r="AA29" s="56"/>
      <c r="AB29" s="56"/>
      <c r="AC29" s="72"/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0</v>
      </c>
      <c r="AP29" s="53">
        <f t="shared" si="2"/>
        <v>0</v>
      </c>
      <c r="AQ29" s="56">
        <f t="shared" si="0"/>
        <v>0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72"/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/>
      <c r="Z30" s="110"/>
      <c r="AA30" s="72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3">
        <f t="shared" si="1"/>
        <v>0</v>
      </c>
      <c r="AP30" s="53">
        <f t="shared" si="2"/>
        <v>0</v>
      </c>
      <c r="AQ30" s="56">
        <f t="shared" si="0"/>
        <v>0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109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72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0</v>
      </c>
      <c r="F38" s="56">
        <f t="shared" si="3"/>
        <v>292</v>
      </c>
      <c r="G38" s="56">
        <f t="shared" si="3"/>
        <v>0</v>
      </c>
      <c r="H38" s="56">
        <f t="shared" si="3"/>
        <v>0</v>
      </c>
      <c r="I38" s="56">
        <f t="shared" si="3"/>
        <v>7532</v>
      </c>
      <c r="J38" s="56">
        <f t="shared" si="3"/>
        <v>530</v>
      </c>
      <c r="K38" s="56">
        <f t="shared" si="3"/>
        <v>592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2828</v>
      </c>
      <c r="R38" s="56">
        <f t="shared" si="3"/>
        <v>0</v>
      </c>
      <c r="S38" s="56">
        <f t="shared" si="3"/>
        <v>1770</v>
      </c>
      <c r="T38" s="56">
        <f t="shared" si="3"/>
        <v>0</v>
      </c>
      <c r="U38" s="56">
        <f t="shared" si="3"/>
        <v>2600</v>
      </c>
      <c r="V38" s="56">
        <f t="shared" si="3"/>
        <v>0</v>
      </c>
      <c r="W38" s="56">
        <f t="shared" si="3"/>
        <v>7360</v>
      </c>
      <c r="X38" s="56">
        <f t="shared" si="3"/>
        <v>0</v>
      </c>
      <c r="Y38" s="56">
        <f t="shared" si="3"/>
        <v>6797.8250000000007</v>
      </c>
      <c r="Z38" s="56">
        <f t="shared" si="3"/>
        <v>524.35</v>
      </c>
      <c r="AA38" s="56">
        <f t="shared" si="3"/>
        <v>679.84500000000003</v>
      </c>
      <c r="AB38" s="56">
        <f t="shared" si="3"/>
        <v>0</v>
      </c>
      <c r="AC38" s="56">
        <f t="shared" si="3"/>
        <v>1580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>SUM(AO12,AO18,AO24:AO37)</f>
        <v>31739.670000000002</v>
      </c>
      <c r="AP38" s="56">
        <f>SUM(AP12,AP18,AP24:AP37)</f>
        <v>1346.3500000000001</v>
      </c>
      <c r="AQ38" s="56">
        <f>SUM(AO38:AP38)</f>
        <v>33086.020000000004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17</v>
      </c>
      <c r="H39" s="58"/>
      <c r="I39" s="91"/>
      <c r="J39" s="58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/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64</v>
      </c>
      <c r="AN43" s="4"/>
    </row>
    <row r="44" spans="2:43" ht="30.75" x14ac:dyDescent="0.45">
      <c r="B44" s="22" t="s">
        <v>62</v>
      </c>
      <c r="C44" s="15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1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1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1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1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7" type="noConversion"/>
  <printOptions horizontalCentered="1" verticalCentered="1"/>
  <pageMargins left="0" right="0" top="0" bottom="0" header="0" footer="0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2016-11-25T17:24:06Z</cp:lastPrinted>
  <dcterms:created xsi:type="dcterms:W3CDTF">2008-10-21T17:58:04Z</dcterms:created>
  <dcterms:modified xsi:type="dcterms:W3CDTF">2017-01-09T18:30:10Z</dcterms:modified>
</cp:coreProperties>
</file>