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<sst xmlns="http://schemas.openxmlformats.org/spreadsheetml/2006/main" count="382" uniqueCount="71">
  <si>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</si>
  <si>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</si>
  <si>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</si>
  <si>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</si>
  <si>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</si>
  <si>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</si>
  <si>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</si>
  <si>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</si>
  <si>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</si>
  <si>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</si>
  <si>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</si>
  <si>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</si>
  <si>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</si>
  <si>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</si>
  <si>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</si>
  <si>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</si>
  <si>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</si>
  <si>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</si>
  <si>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</si>
  <si>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</si>
  <si>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</si>
  <si>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</si>
  <si>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</si>
  <si>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</si>
  <si>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</si>
  <si>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</si>
  <si>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</si>
  <si>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</si>
  <si>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</si>
  <si>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</si>
  <si>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</si>
  <si>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</si>
  <si>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</si>
  <si>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</si>
  <si>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</si>
  <si>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</si>
  <si>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</si>
  <si>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</si>
  <si>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</si>
  <si>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</si>
  <si>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</si>
  <si>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</si>
  <si>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</si>
  <si>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</si>
  <si>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</si>
  <si>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</si>
  <si>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</si>
  <si>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</si>
  <si>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</si>
  <si>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</si>
  <si>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</si>
  <si>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</si>
  <si>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</si>
  <si>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</si>
  <si>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</si>
  <si>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</si>
  <si>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</si>
  <si>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</si>
  <si>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</si>
  <si>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</si>
  <si>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</si>
  <si>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</si>
  <si>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</si>
  <si>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</si>
  <si>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</si>
  <si>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</si>
  <si>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S/M</t>
  </si>
  <si>
    <t xml:space="preserve">        Fecha  : 08/01/2019</t>
  </si>
  <si>
    <t>Callao, 09 de enero del 2019</t>
  </si>
  <si>
    <t>9.0y12.0</t>
  </si>
  <si>
    <t>13y14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</si>
</sst>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O1" zoomScale="25" zoomScaleNormal="25" workbookViewId="0">
      <selection activeCell="A25" sqref="A25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5774.2999999999993</v>
      </c>
      <c r="H12" s="51">
        <v>0</v>
      </c>
      <c r="I12" s="51">
        <v>10448.39</v>
      </c>
      <c r="J12" s="51">
        <v>23.81</v>
      </c>
      <c r="K12" s="51">
        <v>727.85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615.65150000000006</v>
      </c>
      <c r="Z12" s="51">
        <v>862.49239999999998</v>
      </c>
      <c r="AA12" s="51">
        <v>0</v>
      </c>
      <c r="AB12" s="51">
        <v>0</v>
      </c>
      <c r="AC12" s="51">
        <v>1570</v>
      </c>
      <c r="AD12" s="51">
        <v>0</v>
      </c>
      <c r="AE12" s="51">
        <v>776.9100000000002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882.16499999999996</v>
      </c>
      <c r="AL12" s="51">
        <v>0</v>
      </c>
      <c r="AM12" s="51">
        <v>160.91</v>
      </c>
      <c r="AN12" s="51">
        <v>0</v>
      </c>
      <c r="AO12" s="52">
        <f>SUMIF($C$11:$AN$11,"Ind*",C12:AN12)</f>
        <v>20956.176499999998</v>
      </c>
      <c r="AP12" s="52">
        <f>SUMIF($C$11:$AN$11,"I.Mad",C12:AN12)</f>
        <v>886.30239999999992</v>
      </c>
      <c r="AQ12" s="52">
        <f>SUM(AO12:AP12)</f>
        <v>21842.478899999998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21</v>
      </c>
      <c r="H13" s="53" t="s">
        <v>19</v>
      </c>
      <c r="I13" s="53">
        <v>42</v>
      </c>
      <c r="J13" s="53">
        <v>1</v>
      </c>
      <c r="K13" s="53">
        <v>2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>
        <v>6</v>
      </c>
      <c r="Z13" s="53">
        <v>14</v>
      </c>
      <c r="AA13" s="53" t="s">
        <v>19</v>
      </c>
      <c r="AB13" s="53" t="s">
        <v>19</v>
      </c>
      <c r="AC13" s="53">
        <v>6</v>
      </c>
      <c r="AD13" s="53" t="s">
        <v>19</v>
      </c>
      <c r="AE13" s="53">
        <v>5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>
        <v>13</v>
      </c>
      <c r="AL13" s="53" t="s">
        <v>19</v>
      </c>
      <c r="AM13" s="53">
        <v>3</v>
      </c>
      <c r="AN13" s="53" t="s">
        <v>19</v>
      </c>
      <c r="AO13" s="52">
        <f>SUMIF($C$11:$AN$11,"Ind*",C13:AN13)</f>
        <v>98</v>
      </c>
      <c r="AP13" s="52">
        <f>SUMIF($C$11:$AN$11,"I.Mad",C13:AN13)</f>
        <v>15</v>
      </c>
      <c r="AQ13" s="52">
        <f>SUM(AO13:AP13)</f>
        <v>113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12</v>
      </c>
      <c r="H14" s="53" t="s">
        <v>19</v>
      </c>
      <c r="I14" s="53">
        <v>14</v>
      </c>
      <c r="J14" s="53">
        <v>1</v>
      </c>
      <c r="K14" s="53" t="s">
        <v>66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>
        <v>3</v>
      </c>
      <c r="Z14" s="53">
        <v>3</v>
      </c>
      <c r="AA14" s="53" t="s">
        <v>19</v>
      </c>
      <c r="AB14" s="53" t="s">
        <v>19</v>
      </c>
      <c r="AC14" s="53">
        <v>2</v>
      </c>
      <c r="AD14" s="53" t="s">
        <v>19</v>
      </c>
      <c r="AE14" s="53">
        <v>3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>
        <v>4</v>
      </c>
      <c r="AL14" s="53" t="s">
        <v>19</v>
      </c>
      <c r="AM14" s="53">
        <v>1</v>
      </c>
      <c r="AN14" s="53" t="s">
        <v>19</v>
      </c>
      <c r="AO14" s="52">
        <f>SUMIF($C$11:$AN$11,"Ind*",C14:AN14)</f>
        <v>39</v>
      </c>
      <c r="AP14" s="52">
        <f>SUMIF($C$11:$AN$11,"I.Mad",C14:AN14)</f>
        <v>4</v>
      </c>
      <c r="AQ14" s="52">
        <f>SUM(AO14:AP14)</f>
        <v>43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0.30839368515001231</v>
      </c>
      <c r="H15" s="53" t="s">
        <v>19</v>
      </c>
      <c r="I15" s="53">
        <v>9.7214305055090239E-2</v>
      </c>
      <c r="J15" s="53">
        <v>0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>
        <v>20.24344</v>
      </c>
      <c r="Z15" s="53">
        <v>16.77852</v>
      </c>
      <c r="AA15" s="53" t="s">
        <v>19</v>
      </c>
      <c r="AB15" s="53" t="s">
        <v>19</v>
      </c>
      <c r="AC15" s="53">
        <v>64.704016214947103</v>
      </c>
      <c r="AD15" s="53" t="s">
        <v>19</v>
      </c>
      <c r="AE15" s="53">
        <v>28.274555284412063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>
        <v>27.28504705857609</v>
      </c>
      <c r="AL15" s="53" t="s">
        <v>19</v>
      </c>
      <c r="AM15" s="53">
        <v>3.3333333333333335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</v>
      </c>
      <c r="H16" s="58" t="s">
        <v>19</v>
      </c>
      <c r="I16" s="58">
        <v>13.5</v>
      </c>
      <c r="J16" s="58">
        <v>14.5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>
        <v>13.5</v>
      </c>
      <c r="Z16" s="58" t="s">
        <v>70</v>
      </c>
      <c r="AA16" s="58" t="s">
        <v>19</v>
      </c>
      <c r="AB16" s="58" t="s">
        <v>19</v>
      </c>
      <c r="AC16" s="58" t="s">
        <v>69</v>
      </c>
      <c r="AD16" s="58" t="s">
        <v>19</v>
      </c>
      <c r="AE16" s="58">
        <v>12.5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>
        <v>12.5</v>
      </c>
      <c r="AL16" s="58" t="s">
        <v>19</v>
      </c>
      <c r="AM16" s="58">
        <v>13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55">
        <v>1.0435379</v>
      </c>
      <c r="Z30" s="55">
        <v>0.83760489999999999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1.0435379</v>
      </c>
      <c r="AP30" s="52">
        <f t="shared" si="1"/>
        <v>0.83760489999999999</v>
      </c>
      <c r="AQ30" s="55">
        <f t="shared" si="2"/>
        <v>1.8811428000000001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5774.2999999999993</v>
      </c>
      <c r="H41" s="55">
        <f t="shared" si="8"/>
        <v>0</v>
      </c>
      <c r="I41" s="55">
        <f t="shared" si="8"/>
        <v>10448.39</v>
      </c>
      <c r="J41" s="55">
        <f t="shared" si="8"/>
        <v>23.81</v>
      </c>
      <c r="K41" s="55">
        <f t="shared" si="8"/>
        <v>727.85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616.6950379000001</v>
      </c>
      <c r="Z41" s="55">
        <f t="shared" si="8"/>
        <v>863.33000489999995</v>
      </c>
      <c r="AA41" s="55">
        <f t="shared" si="8"/>
        <v>0</v>
      </c>
      <c r="AB41" s="55">
        <f t="shared" si="8"/>
        <v>0</v>
      </c>
      <c r="AC41" s="55">
        <f t="shared" si="8"/>
        <v>1570</v>
      </c>
      <c r="AD41" s="55">
        <f t="shared" si="8"/>
        <v>0</v>
      </c>
      <c r="AE41" s="55">
        <f t="shared" si="8"/>
        <v>776.9100000000002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882.16499999999996</v>
      </c>
      <c r="AL41" s="55">
        <f t="shared" si="8"/>
        <v>0</v>
      </c>
      <c r="AM41" s="55">
        <f t="shared" si="8"/>
        <v>160.91</v>
      </c>
      <c r="AN41" s="55">
        <f t="shared" si="8"/>
        <v>0</v>
      </c>
      <c r="AO41" s="55">
        <f>SUM(AO12,AO18,AO24:AO37)</f>
        <v>20957.220037899999</v>
      </c>
      <c r="AP41" s="55">
        <f>SUM(AP12,AP18,AP24:AP37)</f>
        <v>887.14000489999989</v>
      </c>
      <c r="AQ41" s="55">
        <f>SUM(AO41:AP41)</f>
        <v>21844.360042799999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21.2</v>
      </c>
      <c r="H42" s="57"/>
      <c r="I42" s="57">
        <v>22.4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2019-01-09T17:34:19Z</dcterms:modified>
</cp:coreProperties>
</file>