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U38" i="5" l="1"/>
  <c r="V38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5" i="5" l="1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<sst xmlns="http://schemas.openxmlformats.org/spreadsheetml/2006/main" count="375" uniqueCount="71">
  <si>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</si>
  <si>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</si>
  <si>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</si>
  <si>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</si>
  <si>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</si>
  <si>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</si>
  <si>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</si>
  <si>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</si>
  <si>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</si>
  <si>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</si>
  <si>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</si>
  <si>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</si>
  <si>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</si>
  <si>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</si>
  <si>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</si>
  <si>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</si>
  <si>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</si>
  <si>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</si>
  <si>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</si>
  <si>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</si>
  <si>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</si>
  <si>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</si>
  <si>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</si>
  <si>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</si>
  <si>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</si>
  <si>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</si>
  <si>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</si>
  <si>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</si>
  <si>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</si>
  <si>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</si>
  <si>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</si>
  <si>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</si>
  <si>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</si>
  <si>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</si>
  <si>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</si>
  <si>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</si>
  <si>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</si>
  <si>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</si>
  <si>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</si>
  <si>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</si>
  <si>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</si>
  <si>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</si>
  <si>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</si>
  <si>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</si>
  <si>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</si>
  <si>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</si>
  <si>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</si>
  <si>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</si>
  <si>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</si>
  <si>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</si>
  <si>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</si>
  <si>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</si>
  <si>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</si>
  <si>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</si>
  <si>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</si>
  <si>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</si>
  <si>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</si>
  <si>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</si>
  <si>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</si>
  <si>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</si>
  <si>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</si>
  <si>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</si>
  <si>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</si>
  <si>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>S/M</t>
  </si>
  <si>
    <t xml:space="preserve">        Fecha  : 09/01/2017</t>
  </si>
  <si>
    <t>Callao, 10 de enero del 2017</t>
  </si>
  <si>
    <t>12.0 y 10.5</t>
  </si>
  <si>
    <t>13.0 y 11.5</t>
  </si>
  <si>
    <t>13.0 y 10.0</t>
  </si>
  <si>
    <t>11.0 y 12.5</t>
  </si>
  <si>
    <t>11.5 y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</si>
</sst>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167" fontId="27" fillId="0" borderId="1" xfId="0" quotePrefix="1" applyNumberFormat="1" applyFont="1" applyBorder="1" applyAlignment="1">
      <alignment horizontal="center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F1" zoomScale="25" zoomScaleNormal="25" workbookViewId="0">
      <selection activeCell="AK22" sqref="AK22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7.425781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56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37</v>
      </c>
      <c r="AN6" s="115"/>
      <c r="AO6" s="115"/>
      <c r="AP6" s="115"/>
      <c r="AQ6" s="115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5" t="s">
        <v>64</v>
      </c>
      <c r="AP8" s="115"/>
      <c r="AQ8" s="115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2" t="s">
        <v>4</v>
      </c>
      <c r="D10" s="113"/>
      <c r="E10" s="112" t="s">
        <v>5</v>
      </c>
      <c r="F10" s="113"/>
      <c r="G10" s="120" t="s">
        <v>6</v>
      </c>
      <c r="H10" s="121"/>
      <c r="I10" s="122" t="s">
        <v>45</v>
      </c>
      <c r="J10" s="122"/>
      <c r="K10" s="122" t="s">
        <v>7</v>
      </c>
      <c r="L10" s="122"/>
      <c r="M10" s="112" t="s">
        <v>8</v>
      </c>
      <c r="N10" s="123"/>
      <c r="O10" s="112" t="s">
        <v>9</v>
      </c>
      <c r="P10" s="123"/>
      <c r="Q10" s="120" t="s">
        <v>10</v>
      </c>
      <c r="R10" s="121"/>
      <c r="S10" s="120" t="s">
        <v>11</v>
      </c>
      <c r="T10" s="121"/>
      <c r="U10" s="120" t="s">
        <v>12</v>
      </c>
      <c r="V10" s="121"/>
      <c r="W10" s="120" t="s">
        <v>53</v>
      </c>
      <c r="X10" s="121"/>
      <c r="Y10" s="112" t="s">
        <v>47</v>
      </c>
      <c r="Z10" s="113"/>
      <c r="AA10" s="120" t="s">
        <v>38</v>
      </c>
      <c r="AB10" s="121"/>
      <c r="AC10" s="120" t="s">
        <v>13</v>
      </c>
      <c r="AD10" s="121"/>
      <c r="AE10" s="119" t="s">
        <v>57</v>
      </c>
      <c r="AF10" s="113"/>
      <c r="AG10" s="119" t="s">
        <v>48</v>
      </c>
      <c r="AH10" s="113"/>
      <c r="AI10" s="119" t="s">
        <v>49</v>
      </c>
      <c r="AJ10" s="113"/>
      <c r="AK10" s="119" t="s">
        <v>50</v>
      </c>
      <c r="AL10" s="113"/>
      <c r="AM10" s="119" t="s">
        <v>51</v>
      </c>
      <c r="AN10" s="113"/>
      <c r="AO10" s="117" t="s">
        <v>14</v>
      </c>
      <c r="AP10" s="118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195</v>
      </c>
      <c r="G12" s="52">
        <v>798.06000000000017</v>
      </c>
      <c r="H12" s="52">
        <v>0</v>
      </c>
      <c r="I12" s="52">
        <v>3744</v>
      </c>
      <c r="J12" s="52">
        <v>413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2315</v>
      </c>
      <c r="T12" s="52">
        <v>0</v>
      </c>
      <c r="U12" s="52">
        <v>690</v>
      </c>
      <c r="V12" s="52">
        <v>0</v>
      </c>
      <c r="W12" s="52">
        <v>4310</v>
      </c>
      <c r="X12" s="52">
        <v>0</v>
      </c>
      <c r="Y12" s="52">
        <v>5284.7620000000006</v>
      </c>
      <c r="Z12" s="52">
        <v>251.501</v>
      </c>
      <c r="AA12" s="52">
        <v>1446.893</v>
      </c>
      <c r="AB12" s="52">
        <v>0</v>
      </c>
      <c r="AC12" s="52">
        <v>4590.7979999999998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23179.512999999999</v>
      </c>
      <c r="AP12" s="53">
        <f>SUMIF($C$11:$AN$11,"I.Mad",C12:AN12)</f>
        <v>859.50099999999998</v>
      </c>
      <c r="AQ12" s="53">
        <f>SUM(AO12:AP12)</f>
        <v>24039.013999999999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7</v>
      </c>
      <c r="G13" s="54">
        <v>11</v>
      </c>
      <c r="H13" s="54" t="s">
        <v>20</v>
      </c>
      <c r="I13" s="54">
        <v>64</v>
      </c>
      <c r="J13" s="54">
        <v>19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 t="s">
        <v>20</v>
      </c>
      <c r="R13" s="54" t="s">
        <v>20</v>
      </c>
      <c r="S13" s="54">
        <v>11</v>
      </c>
      <c r="T13" s="54" t="s">
        <v>20</v>
      </c>
      <c r="U13" s="54">
        <v>4</v>
      </c>
      <c r="V13" s="54" t="s">
        <v>20</v>
      </c>
      <c r="W13" s="54">
        <v>18</v>
      </c>
      <c r="X13" s="54" t="s">
        <v>20</v>
      </c>
      <c r="Y13" s="54">
        <v>40</v>
      </c>
      <c r="Z13" s="54">
        <v>6</v>
      </c>
      <c r="AA13" s="54">
        <v>6</v>
      </c>
      <c r="AB13" s="54" t="s">
        <v>20</v>
      </c>
      <c r="AC13" s="54">
        <v>15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169</v>
      </c>
      <c r="AP13" s="53">
        <f>SUMIF($C$11:$AN$11,"I.Mad",C13:AN13)</f>
        <v>32</v>
      </c>
      <c r="AQ13" s="53">
        <f>SUM(AO13:AP13)</f>
        <v>201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>
        <v>4</v>
      </c>
      <c r="G14" s="54">
        <v>11</v>
      </c>
      <c r="H14" s="54" t="s">
        <v>20</v>
      </c>
      <c r="I14" s="54">
        <v>12</v>
      </c>
      <c r="J14" s="54" t="s">
        <v>63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 t="s">
        <v>20</v>
      </c>
      <c r="R14" s="54" t="s">
        <v>20</v>
      </c>
      <c r="S14" s="54">
        <v>5</v>
      </c>
      <c r="T14" s="54" t="s">
        <v>20</v>
      </c>
      <c r="U14" s="54">
        <v>2</v>
      </c>
      <c r="V14" s="54" t="s">
        <v>20</v>
      </c>
      <c r="W14" s="54">
        <v>7</v>
      </c>
      <c r="X14" s="54" t="s">
        <v>20</v>
      </c>
      <c r="Y14" s="54">
        <v>9</v>
      </c>
      <c r="Z14" s="54">
        <v>2</v>
      </c>
      <c r="AA14" s="54">
        <v>4</v>
      </c>
      <c r="AB14" s="54" t="s">
        <v>20</v>
      </c>
      <c r="AC14" s="54">
        <v>5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55</v>
      </c>
      <c r="AP14" s="53">
        <f>SUMIF($C$11:$AN$11,"I.Mad",C14:AN14)</f>
        <v>6</v>
      </c>
      <c r="AQ14" s="53">
        <f>SUM(AO14:AP14)</f>
        <v>61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>
        <v>0</v>
      </c>
      <c r="G15" s="54">
        <v>5.3977748951411533</v>
      </c>
      <c r="H15" s="54" t="s">
        <v>20</v>
      </c>
      <c r="I15" s="54">
        <v>5.4191569855940394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 t="s">
        <v>20</v>
      </c>
      <c r="R15" s="54" t="s">
        <v>20</v>
      </c>
      <c r="S15" s="54">
        <v>52.007315841748323</v>
      </c>
      <c r="T15" s="54" t="s">
        <v>20</v>
      </c>
      <c r="U15" s="54">
        <v>5.7673674234119057</v>
      </c>
      <c r="V15" s="54" t="s">
        <v>20</v>
      </c>
      <c r="W15" s="54">
        <v>46.220726879937679</v>
      </c>
      <c r="X15" s="54" t="s">
        <v>20</v>
      </c>
      <c r="Y15" s="54">
        <v>53.733747807038959</v>
      </c>
      <c r="Z15" s="54">
        <v>47.882704479202161</v>
      </c>
      <c r="AA15" s="54">
        <v>36.680752065201993</v>
      </c>
      <c r="AB15" s="54" t="s">
        <v>20</v>
      </c>
      <c r="AC15" s="54">
        <v>14.453225129027254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>
        <v>15</v>
      </c>
      <c r="G16" s="59">
        <v>14.5</v>
      </c>
      <c r="H16" s="59" t="s">
        <v>20</v>
      </c>
      <c r="I16" s="59">
        <v>13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 t="s">
        <v>20</v>
      </c>
      <c r="R16" s="59" t="s">
        <v>20</v>
      </c>
      <c r="S16" s="124" t="s">
        <v>67</v>
      </c>
      <c r="T16" s="59" t="s">
        <v>20</v>
      </c>
      <c r="U16" s="59">
        <v>13</v>
      </c>
      <c r="V16" s="59" t="s">
        <v>20</v>
      </c>
      <c r="W16" s="124" t="s">
        <v>66</v>
      </c>
      <c r="X16" s="59" t="s">
        <v>20</v>
      </c>
      <c r="Y16" s="124" t="s">
        <v>69</v>
      </c>
      <c r="Z16" s="124" t="s">
        <v>70</v>
      </c>
      <c r="AA16" s="59">
        <v>12.5</v>
      </c>
      <c r="AB16" s="59" t="s">
        <v>20</v>
      </c>
      <c r="AC16" s="124" t="s">
        <v>68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>
        <v>10.27</v>
      </c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72">
        <v>0.312</v>
      </c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10.581999999999999</v>
      </c>
      <c r="AP24" s="53">
        <f>SUMIF($C$11:$AN$11,"I.Mad",C24:AN24)</f>
        <v>0</v>
      </c>
      <c r="AQ24" s="56">
        <f t="shared" ref="AQ24:AQ37" si="0">SUM(AO24:AP24)</f>
        <v>10.581999999999999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>
        <v>15</v>
      </c>
      <c r="H25" s="56"/>
      <c r="I25" s="56">
        <v>6.93</v>
      </c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7.056261323824236</v>
      </c>
      <c r="Z25" s="56">
        <v>1.647</v>
      </c>
      <c r="AA25" s="56">
        <v>43</v>
      </c>
      <c r="AB25" s="72"/>
      <c r="AC25" s="56">
        <v>8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79.986261323824237</v>
      </c>
      <c r="AP25" s="53">
        <f t="shared" ref="AP25:AP37" si="2">SUMIF($C$11:$AN$11,"I.Mad",C25:AN25)</f>
        <v>1.647</v>
      </c>
      <c r="AQ25" s="56">
        <f>SUM(AO25:AP25)</f>
        <v>81.633261323824243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>
        <v>0.9</v>
      </c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0.9</v>
      </c>
      <c r="AP30" s="53">
        <f t="shared" si="2"/>
        <v>0</v>
      </c>
      <c r="AQ30" s="56">
        <f t="shared" si="0"/>
        <v>0.9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195</v>
      </c>
      <c r="G38" s="56">
        <f t="shared" si="3"/>
        <v>813.06000000000017</v>
      </c>
      <c r="H38" s="56">
        <f t="shared" si="3"/>
        <v>0</v>
      </c>
      <c r="I38" s="56">
        <f t="shared" si="3"/>
        <v>3761.2</v>
      </c>
      <c r="J38" s="56">
        <f t="shared" si="3"/>
        <v>413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0</v>
      </c>
      <c r="R38" s="56">
        <f t="shared" si="3"/>
        <v>0</v>
      </c>
      <c r="S38" s="56">
        <f t="shared" si="3"/>
        <v>2315</v>
      </c>
      <c r="T38" s="56">
        <f t="shared" si="3"/>
        <v>0</v>
      </c>
      <c r="U38" s="56">
        <f t="shared" si="3"/>
        <v>690</v>
      </c>
      <c r="V38" s="56">
        <f t="shared" si="3"/>
        <v>0</v>
      </c>
      <c r="W38" s="56">
        <f t="shared" si="3"/>
        <v>4310</v>
      </c>
      <c r="X38" s="56">
        <f t="shared" si="3"/>
        <v>0</v>
      </c>
      <c r="Y38" s="56">
        <f t="shared" si="3"/>
        <v>5292.1302613238249</v>
      </c>
      <c r="Z38" s="56">
        <f t="shared" si="3"/>
        <v>253.148</v>
      </c>
      <c r="AA38" s="56">
        <f t="shared" si="3"/>
        <v>1490.7930000000001</v>
      </c>
      <c r="AB38" s="56">
        <f t="shared" si="3"/>
        <v>0</v>
      </c>
      <c r="AC38" s="56">
        <f t="shared" si="3"/>
        <v>4598.7979999999998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23270.981261323825</v>
      </c>
      <c r="AP38" s="56">
        <f>SUM(AP12,AP18,AP24:AP37)</f>
        <v>861.14800000000002</v>
      </c>
      <c r="AQ38" s="56">
        <f>SUM(AO38:AP38)</f>
        <v>24132.129261323826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18.2</v>
      </c>
      <c r="H39" s="58"/>
      <c r="I39" s="91">
        <v>21.4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65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2017-01-10T17:55:58Z</dcterms:modified>
</cp:coreProperties>
</file>