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Industrial\"/>
    </mc:Choice>
  </mc:AlternateContent>
  <bookViews>
    <workbookView showHorizontalScroll="0" showVerticalScroll="0" showSheetTabs="0" xWindow="0" yWindow="300" windowWidth="20736" windowHeight="8448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<sst xmlns="http://schemas.openxmlformats.org/spreadsheetml/2006/main" count="383" uniqueCount="69">
  <si>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</si>
  <si>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</si>
  <si>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</si>
  <si>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</si>
  <si>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</si>
  <si>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</si>
  <si>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</si>
  <si>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</si>
  <si>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</si>
  <si>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</si>
  <si>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</si>
  <si>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</si>
  <si>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</si>
  <si>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</si>
  <si>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</si>
  <si>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</si>
  <si>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</si>
  <si>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</si>
  <si>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</si>
  <si>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</si>
  <si>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</si>
  <si>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</si>
  <si>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</si>
  <si>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</si>
  <si>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</si>
  <si>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</si>
  <si>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</si>
  <si>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</si>
  <si>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</si>
  <si>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</si>
  <si>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</si>
  <si>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</si>
  <si>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</si>
  <si>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</si>
  <si>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</si>
  <si>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</si>
  <si>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</si>
  <si>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</si>
  <si>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</si>
  <si>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</si>
  <si>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</si>
  <si>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</si>
  <si>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</si>
  <si>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</si>
  <si>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</si>
  <si>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</si>
  <si>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</si>
  <si>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</si>
  <si>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</si>
  <si>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</si>
  <si>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</si>
  <si>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</si>
  <si>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</si>
  <si>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</si>
  <si>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</si>
  <si>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</si>
  <si>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</si>
  <si>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</si>
  <si>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</si>
  <si>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</si>
  <si>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FALSO VOLADOR</t>
  </si>
  <si>
    <t>PEJERREY</t>
  </si>
  <si>
    <t>Información preliminar</t>
  </si>
  <si>
    <t>R.M.N°560-2017-PRODUCE,R.M.N°573-2017-PRODUCE,R.M.N°592-2017-PRODUCE,R.M.N°004-2018-PRODUCE</t>
  </si>
  <si>
    <t>S/M</t>
  </si>
  <si>
    <t xml:space="preserve">           Atención: Sra. Lieneke Maria Schol Calle</t>
  </si>
  <si>
    <t xml:space="preserve">        Fecha  : 10/01/2018</t>
  </si>
  <si>
    <t>Callao, 11 de enero del 2018</t>
  </si>
  <si>
    <t>CALAMAR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</si>
</sst>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5" fontId="7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7" fillId="0" borderId="0"/>
    <xf numFmtId="0" fontId="34" fillId="0" borderId="0"/>
    <xf numFmtId="0" fontId="7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0" fillId="0" borderId="0"/>
    <xf numFmtId="0" fontId="7" fillId="0" borderId="0"/>
    <xf numFmtId="169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/>
    <xf numFmtId="0" fontId="9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Border="1"/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20" fontId="9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8" fontId="8" fillId="0" borderId="0" xfId="0" applyNumberFormat="1" applyFont="1"/>
    <xf numFmtId="0" fontId="9" fillId="0" borderId="0" xfId="0" applyFont="1" applyBorder="1" applyAlignment="1">
      <alignment horizontal="left"/>
    </xf>
    <xf numFmtId="0" fontId="14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7" fontId="9" fillId="0" borderId="0" xfId="0" applyNumberFormat="1" applyFont="1" applyBorder="1"/>
    <xf numFmtId="167" fontId="10" fillId="3" borderId="5" xfId="0" applyNumberFormat="1" applyFont="1" applyFill="1" applyBorder="1" applyAlignment="1">
      <alignment horizontal="center" wrapText="1"/>
    </xf>
    <xf numFmtId="167" fontId="10" fillId="0" borderId="0" xfId="0" applyNumberFormat="1" applyFont="1" applyBorder="1" applyAlignment="1">
      <alignment horizontal="center"/>
    </xf>
    <xf numFmtId="1" fontId="8" fillId="0" borderId="0" xfId="0" applyNumberFormat="1" applyFont="1"/>
    <xf numFmtId="0" fontId="12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167" fontId="1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7" fontId="17" fillId="0" borderId="0" xfId="12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1" fontId="10" fillId="0" borderId="3" xfId="0" quotePrefix="1" applyNumberFormat="1" applyFont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" fontId="20" fillId="0" borderId="1" xfId="0" applyNumberFormat="1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1" xfId="0" quotePrefix="1" applyNumberFormat="1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12" fillId="0" borderId="0" xfId="0" applyFont="1"/>
    <xf numFmtId="167" fontId="20" fillId="0" borderId="1" xfId="0" applyNumberFormat="1" applyFont="1" applyFill="1" applyBorder="1" applyAlignment="1">
      <alignment horizontal="center"/>
    </xf>
    <xf numFmtId="167" fontId="20" fillId="0" borderId="1" xfId="0" quotePrefix="1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8" fillId="0" borderId="0" xfId="0" applyFont="1" applyBorder="1"/>
    <xf numFmtId="1" fontId="23" fillId="0" borderId="0" xfId="12" applyNumberFormat="1" applyFont="1" applyFill="1" applyBorder="1" applyProtection="1">
      <protection locked="0"/>
    </xf>
    <xf numFmtId="1" fontId="23" fillId="0" borderId="0" xfId="12" applyNumberFormat="1" applyFont="1" applyFill="1" applyBorder="1" applyAlignment="1" applyProtection="1">
      <protection locked="0"/>
    </xf>
    <xf numFmtId="1" fontId="23" fillId="0" borderId="0" xfId="12" applyNumberFormat="1" applyFont="1" applyFill="1" applyBorder="1" applyAlignment="1" applyProtection="1">
      <alignment horizontal="right"/>
      <protection locked="0"/>
    </xf>
    <xf numFmtId="1" fontId="23" fillId="0" borderId="0" xfId="12" quotePrefix="1" applyNumberFormat="1" applyFont="1" applyFill="1" applyBorder="1" applyAlignment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applyFont="1" applyFill="1"/>
    <xf numFmtId="0" fontId="12" fillId="0" borderId="0" xfId="0" applyFont="1" applyAlignment="1">
      <alignment horizontal="left"/>
    </xf>
    <xf numFmtId="49" fontId="12" fillId="0" borderId="0" xfId="0" applyNumberFormat="1" applyFont="1"/>
    <xf numFmtId="22" fontId="12" fillId="0" borderId="0" xfId="0" applyNumberFormat="1" applyFont="1"/>
    <xf numFmtId="167" fontId="20" fillId="0" borderId="5" xfId="0" applyNumberFormat="1" applyFont="1" applyBorder="1" applyAlignment="1">
      <alignment horizontal="center"/>
    </xf>
    <xf numFmtId="0" fontId="26" fillId="0" borderId="0" xfId="0" applyFont="1"/>
    <xf numFmtId="1" fontId="20" fillId="0" borderId="0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167" fontId="20" fillId="0" borderId="0" xfId="0" quotePrefix="1" applyNumberFormat="1" applyFont="1" applyBorder="1" applyAlignment="1">
      <alignment horizontal="center"/>
    </xf>
    <xf numFmtId="0" fontId="29" fillId="0" borderId="5" xfId="0" applyFont="1" applyBorder="1"/>
    <xf numFmtId="0" fontId="29" fillId="0" borderId="5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1" xfId="0" applyFont="1" applyBorder="1"/>
    <xf numFmtId="0" fontId="18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Border="1"/>
    <xf numFmtId="167" fontId="20" fillId="3" borderId="5" xfId="0" applyNumberFormat="1" applyFont="1" applyFill="1" applyBorder="1" applyAlignment="1">
      <alignment horizontal="center" wrapText="1"/>
    </xf>
    <xf numFmtId="0" fontId="25" fillId="0" borderId="0" xfId="13" applyFont="1" applyFill="1" applyAlignment="1" applyProtection="1"/>
    <xf numFmtId="0" fontId="26" fillId="0" borderId="0" xfId="0" applyFont="1" applyFill="1"/>
    <xf numFmtId="167" fontId="10" fillId="0" borderId="3" xfId="0" quotePrefix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9" fillId="0" borderId="0" xfId="0" applyFont="1"/>
    <xf numFmtId="1" fontId="31" fillId="0" borderId="0" xfId="12" quotePrefix="1" applyNumberFormat="1" applyFont="1" applyBorder="1" applyAlignment="1" applyProtection="1">
      <protection locked="0"/>
    </xf>
    <xf numFmtId="0" fontId="19" fillId="0" borderId="0" xfId="0" applyFont="1" applyBorder="1" applyAlignment="1"/>
    <xf numFmtId="0" fontId="19" fillId="3" borderId="0" xfId="0" applyFont="1" applyFill="1" applyAlignment="1">
      <alignment horizontal="right"/>
    </xf>
    <xf numFmtId="0" fontId="15" fillId="0" borderId="0" xfId="0" applyFont="1"/>
    <xf numFmtId="0" fontId="19" fillId="0" borderId="0" xfId="0" applyFont="1" applyBorder="1"/>
    <xf numFmtId="1" fontId="19" fillId="0" borderId="0" xfId="0" applyNumberFormat="1" applyFont="1" applyBorder="1"/>
    <xf numFmtId="1" fontId="19" fillId="0" borderId="0" xfId="0" applyNumberFormat="1" applyFont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5" fillId="0" borderId="0" xfId="0" applyFont="1"/>
    <xf numFmtId="1" fontId="29" fillId="0" borderId="0" xfId="0" applyNumberFormat="1" applyFont="1"/>
    <xf numFmtId="0" fontId="25" fillId="0" borderId="0" xfId="0" applyFont="1" applyBorder="1"/>
    <xf numFmtId="168" fontId="20" fillId="0" borderId="5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0" fillId="0" borderId="1" xfId="0" applyBorder="1"/>
    <xf numFmtId="0" fontId="37" fillId="0" borderId="0" xfId="0" applyFont="1" applyBorder="1" applyAlignment="1"/>
    <xf numFmtId="167" fontId="37" fillId="0" borderId="0" xfId="0" applyNumberFormat="1" applyFont="1" applyBorder="1" applyAlignment="1"/>
    <xf numFmtId="2" fontId="20" fillId="0" borderId="5" xfId="0" applyNumberFormat="1" applyFont="1" applyBorder="1" applyAlignment="1">
      <alignment horizontal="center"/>
    </xf>
    <xf numFmtId="0" fontId="29" fillId="0" borderId="0" xfId="0" applyFont="1"/>
    <xf numFmtId="0" fontId="36" fillId="0" borderId="2" xfId="0" quotePrefix="1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0" fontId="24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36" fillId="0" borderId="4" xfId="0" quotePrefix="1" applyFont="1" applyFill="1" applyBorder="1" applyAlignment="1">
      <alignment horizontal="center"/>
    </xf>
  </cellXfs>
  <cellStyles count="22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7"/>
  <sheetViews>
    <sheetView tabSelected="1" zoomScale="25" zoomScaleNormal="25" workbookViewId="0">
      <selection activeCell="F28" sqref="F28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6.109375" style="2" customWidth="1"/>
    <col min="8" max="8" width="26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9.109375" style="2" customWidth="1"/>
    <col min="24" max="24" width="30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25.4414062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43</v>
      </c>
    </row>
    <row r="2" spans="2:48" ht="30" x14ac:dyDescent="0.5">
      <c r="B2" s="92" t="s">
        <v>44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37</v>
      </c>
      <c r="AN6" s="118"/>
      <c r="AO6" s="118"/>
      <c r="AP6" s="118"/>
      <c r="AQ6" s="118"/>
    </row>
    <row r="7" spans="2:48" s="9" customFormat="1" ht="16.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66</v>
      </c>
      <c r="AP8" s="118"/>
      <c r="AQ8" s="118"/>
    </row>
    <row r="9" spans="2:48" ht="24.6" x14ac:dyDescent="0.4">
      <c r="B9" s="14" t="s">
        <v>2</v>
      </c>
      <c r="C9" s="11" t="s">
        <v>63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15" t="s">
        <v>5</v>
      </c>
      <c r="F10" s="116"/>
      <c r="G10" s="124" t="s">
        <v>6</v>
      </c>
      <c r="H10" s="125"/>
      <c r="I10" s="123" t="s">
        <v>45</v>
      </c>
      <c r="J10" s="123"/>
      <c r="K10" s="123" t="s">
        <v>7</v>
      </c>
      <c r="L10" s="123"/>
      <c r="M10" s="115" t="s">
        <v>8</v>
      </c>
      <c r="N10" s="126"/>
      <c r="O10" s="115" t="s">
        <v>9</v>
      </c>
      <c r="P10" s="126"/>
      <c r="Q10" s="124" t="s">
        <v>10</v>
      </c>
      <c r="R10" s="125"/>
      <c r="S10" s="124" t="s">
        <v>11</v>
      </c>
      <c r="T10" s="125"/>
      <c r="U10" s="124" t="s">
        <v>12</v>
      </c>
      <c r="V10" s="125"/>
      <c r="W10" s="124" t="s">
        <v>52</v>
      </c>
      <c r="X10" s="125"/>
      <c r="Y10" s="115" t="s">
        <v>46</v>
      </c>
      <c r="Z10" s="116"/>
      <c r="AA10" s="115" t="s">
        <v>38</v>
      </c>
      <c r="AB10" s="116"/>
      <c r="AC10" s="115" t="s">
        <v>13</v>
      </c>
      <c r="AD10" s="116"/>
      <c r="AE10" s="122" t="s">
        <v>54</v>
      </c>
      <c r="AF10" s="116"/>
      <c r="AG10" s="122" t="s">
        <v>47</v>
      </c>
      <c r="AH10" s="116"/>
      <c r="AI10" s="122" t="s">
        <v>48</v>
      </c>
      <c r="AJ10" s="116"/>
      <c r="AK10" s="122" t="s">
        <v>49</v>
      </c>
      <c r="AL10" s="116"/>
      <c r="AM10" s="122" t="s">
        <v>50</v>
      </c>
      <c r="AN10" s="116"/>
      <c r="AO10" s="120" t="s">
        <v>14</v>
      </c>
      <c r="AP10" s="121"/>
      <c r="AQ10" s="87" t="s">
        <v>15</v>
      </c>
      <c r="AT10" s="89"/>
    </row>
    <row r="11" spans="2:48" s="44" customFormat="1" ht="36" customHeight="1" x14ac:dyDescent="0.7">
      <c r="B11" s="79"/>
      <c r="C11" s="45" t="s">
        <v>16</v>
      </c>
      <c r="D11" s="45" t="s">
        <v>17</v>
      </c>
      <c r="E11" s="46" t="s">
        <v>16</v>
      </c>
      <c r="F11" s="45" t="s">
        <v>17</v>
      </c>
      <c r="G11" s="45" t="s">
        <v>16</v>
      </c>
      <c r="H11" s="45" t="s">
        <v>17</v>
      </c>
      <c r="I11" s="84" t="s">
        <v>16</v>
      </c>
      <c r="J11" s="50" t="s">
        <v>17</v>
      </c>
      <c r="K11" s="75" t="s">
        <v>16</v>
      </c>
      <c r="L11" s="76" t="s">
        <v>17</v>
      </c>
      <c r="M11" s="75" t="s">
        <v>16</v>
      </c>
      <c r="N11" s="76" t="s">
        <v>17</v>
      </c>
      <c r="O11" s="76" t="s">
        <v>16</v>
      </c>
      <c r="P11" s="76" t="s">
        <v>17</v>
      </c>
      <c r="Q11" s="46" t="s">
        <v>16</v>
      </c>
      <c r="R11" s="47" t="s">
        <v>17</v>
      </c>
      <c r="S11" s="46" t="s">
        <v>16</v>
      </c>
      <c r="T11" s="47" t="s">
        <v>17</v>
      </c>
      <c r="U11" s="46" t="s">
        <v>16</v>
      </c>
      <c r="V11" s="47" t="s">
        <v>17</v>
      </c>
      <c r="W11" s="45" t="s">
        <v>16</v>
      </c>
      <c r="X11" s="42" t="s">
        <v>17</v>
      </c>
      <c r="Y11" s="45" t="s">
        <v>16</v>
      </c>
      <c r="Z11" s="42" t="s">
        <v>17</v>
      </c>
      <c r="AA11" s="45" t="s">
        <v>16</v>
      </c>
      <c r="AB11" s="45" t="s">
        <v>17</v>
      </c>
      <c r="AC11" s="45" t="s">
        <v>16</v>
      </c>
      <c r="AD11" s="43" t="s">
        <v>17</v>
      </c>
      <c r="AE11" s="74" t="s">
        <v>16</v>
      </c>
      <c r="AF11" s="77" t="s">
        <v>17</v>
      </c>
      <c r="AG11" s="74" t="s">
        <v>16</v>
      </c>
      <c r="AH11" s="77" t="s">
        <v>17</v>
      </c>
      <c r="AI11" s="74" t="s">
        <v>16</v>
      </c>
      <c r="AJ11" s="77" t="s">
        <v>17</v>
      </c>
      <c r="AK11" s="77" t="s">
        <v>16</v>
      </c>
      <c r="AL11" s="74" t="s">
        <v>17</v>
      </c>
      <c r="AM11" s="45" t="s">
        <v>16</v>
      </c>
      <c r="AN11" s="45" t="s">
        <v>17</v>
      </c>
      <c r="AO11" s="47" t="s">
        <v>16</v>
      </c>
      <c r="AP11" s="45" t="s">
        <v>17</v>
      </c>
      <c r="AQ11" s="48"/>
      <c r="AT11" s="59"/>
    </row>
    <row r="12" spans="2:48" ht="50.25" customHeight="1" x14ac:dyDescent="0.7">
      <c r="B12" s="80" t="s">
        <v>18</v>
      </c>
      <c r="C12" s="51">
        <v>0</v>
      </c>
      <c r="D12" s="51">
        <v>0</v>
      </c>
      <c r="E12" s="51">
        <v>99</v>
      </c>
      <c r="F12" s="51">
        <v>2500</v>
      </c>
      <c r="G12" s="51">
        <v>10740.514999999999</v>
      </c>
      <c r="H12" s="51">
        <v>719.51499999999999</v>
      </c>
      <c r="I12" s="51">
        <v>11906.14</v>
      </c>
      <c r="J12" s="51">
        <v>1932.44</v>
      </c>
      <c r="K12" s="51">
        <v>1083.28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1615.1590000000001</v>
      </c>
      <c r="R12" s="51">
        <v>100</v>
      </c>
      <c r="S12" s="51">
        <v>1638.933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2">
        <f>SUMIF($C$11:$AN$11,"Ind*",C12:AN12)</f>
        <v>27083.026999999998</v>
      </c>
      <c r="AP12" s="52">
        <f>SUMIF($C$11:$AN$11,"I.Mad",C12:AN12)</f>
        <v>5251.9549999999999</v>
      </c>
      <c r="AQ12" s="52">
        <f>SUM(AO12:AP12)</f>
        <v>32334.981999999996</v>
      </c>
      <c r="AS12" s="26"/>
      <c r="AT12" s="60"/>
    </row>
    <row r="13" spans="2:48" ht="50.25" customHeight="1" x14ac:dyDescent="0.7">
      <c r="B13" s="81" t="s">
        <v>19</v>
      </c>
      <c r="C13" s="53" t="s">
        <v>20</v>
      </c>
      <c r="D13" s="53" t="s">
        <v>20</v>
      </c>
      <c r="E13" s="53">
        <v>1</v>
      </c>
      <c r="F13" s="53">
        <v>42</v>
      </c>
      <c r="G13" s="53">
        <v>89</v>
      </c>
      <c r="H13" s="53">
        <v>15</v>
      </c>
      <c r="I13" s="53">
        <v>78</v>
      </c>
      <c r="J13" s="53">
        <v>42</v>
      </c>
      <c r="K13" s="53">
        <v>4</v>
      </c>
      <c r="L13" s="53" t="s">
        <v>20</v>
      </c>
      <c r="M13" s="53" t="s">
        <v>20</v>
      </c>
      <c r="N13" s="53" t="s">
        <v>20</v>
      </c>
      <c r="O13" s="53" t="s">
        <v>20</v>
      </c>
      <c r="P13" s="53" t="s">
        <v>20</v>
      </c>
      <c r="Q13" s="53">
        <v>24</v>
      </c>
      <c r="R13" s="53">
        <v>1</v>
      </c>
      <c r="S13" s="53">
        <v>9</v>
      </c>
      <c r="T13" s="53" t="s">
        <v>20</v>
      </c>
      <c r="U13" s="53" t="s">
        <v>20</v>
      </c>
      <c r="V13" s="53" t="s">
        <v>20</v>
      </c>
      <c r="W13" s="53" t="s">
        <v>20</v>
      </c>
      <c r="X13" s="53" t="s">
        <v>20</v>
      </c>
      <c r="Y13" s="53" t="s">
        <v>20</v>
      </c>
      <c r="Z13" s="53" t="s">
        <v>20</v>
      </c>
      <c r="AA13" s="53" t="s">
        <v>20</v>
      </c>
      <c r="AB13" s="53" t="s">
        <v>20</v>
      </c>
      <c r="AC13" s="53" t="s">
        <v>20</v>
      </c>
      <c r="AD13" s="53" t="s">
        <v>20</v>
      </c>
      <c r="AE13" s="53" t="s">
        <v>20</v>
      </c>
      <c r="AF13" s="53" t="s">
        <v>20</v>
      </c>
      <c r="AG13" s="53" t="s">
        <v>20</v>
      </c>
      <c r="AH13" s="53" t="s">
        <v>20</v>
      </c>
      <c r="AI13" s="53" t="s">
        <v>20</v>
      </c>
      <c r="AJ13" s="53" t="s">
        <v>20</v>
      </c>
      <c r="AK13" s="53" t="s">
        <v>20</v>
      </c>
      <c r="AL13" s="53" t="s">
        <v>20</v>
      </c>
      <c r="AM13" s="53" t="s">
        <v>20</v>
      </c>
      <c r="AN13" s="53" t="s">
        <v>20</v>
      </c>
      <c r="AO13" s="52">
        <f>SUMIF($C$11:$AN$11,"Ind*",C13:AN13)</f>
        <v>205</v>
      </c>
      <c r="AP13" s="52">
        <f>SUMIF($C$11:$AN$11,"I.Mad",C13:AN13)</f>
        <v>100</v>
      </c>
      <c r="AQ13" s="52">
        <f>SUM(AO13:AP13)</f>
        <v>305</v>
      </c>
      <c r="AT13" s="19"/>
      <c r="AU13" s="19"/>
      <c r="AV13" s="19"/>
    </row>
    <row r="14" spans="2:48" ht="50.25" customHeight="1" x14ac:dyDescent="0.7">
      <c r="B14" s="81" t="s">
        <v>21</v>
      </c>
      <c r="C14" s="53" t="s">
        <v>20</v>
      </c>
      <c r="D14" s="53" t="s">
        <v>20</v>
      </c>
      <c r="E14" s="53">
        <v>1</v>
      </c>
      <c r="F14" s="53">
        <v>4</v>
      </c>
      <c r="G14" s="53">
        <v>13</v>
      </c>
      <c r="H14" s="53">
        <v>4</v>
      </c>
      <c r="I14" s="53">
        <v>23</v>
      </c>
      <c r="J14" s="53">
        <v>8</v>
      </c>
      <c r="K14" s="53" t="s">
        <v>64</v>
      </c>
      <c r="L14" s="53" t="s">
        <v>20</v>
      </c>
      <c r="M14" s="53" t="s">
        <v>20</v>
      </c>
      <c r="N14" s="53" t="s">
        <v>20</v>
      </c>
      <c r="O14" s="53" t="s">
        <v>20</v>
      </c>
      <c r="P14" s="53" t="s">
        <v>20</v>
      </c>
      <c r="Q14" s="53">
        <v>8</v>
      </c>
      <c r="R14" s="53" t="s">
        <v>64</v>
      </c>
      <c r="S14" s="53">
        <v>4</v>
      </c>
      <c r="T14" s="53" t="s">
        <v>20</v>
      </c>
      <c r="U14" s="53" t="s">
        <v>20</v>
      </c>
      <c r="V14" s="53" t="s">
        <v>20</v>
      </c>
      <c r="W14" s="53" t="s">
        <v>20</v>
      </c>
      <c r="X14" s="53" t="s">
        <v>20</v>
      </c>
      <c r="Y14" s="53" t="s">
        <v>20</v>
      </c>
      <c r="Z14" s="53" t="s">
        <v>20</v>
      </c>
      <c r="AA14" s="53" t="s">
        <v>20</v>
      </c>
      <c r="AB14" s="53" t="s">
        <v>20</v>
      </c>
      <c r="AC14" s="53" t="s">
        <v>20</v>
      </c>
      <c r="AD14" s="53" t="s">
        <v>20</v>
      </c>
      <c r="AE14" s="53" t="s">
        <v>20</v>
      </c>
      <c r="AF14" s="53" t="s">
        <v>20</v>
      </c>
      <c r="AG14" s="53" t="s">
        <v>20</v>
      </c>
      <c r="AH14" s="53" t="s">
        <v>20</v>
      </c>
      <c r="AI14" s="53" t="s">
        <v>20</v>
      </c>
      <c r="AJ14" s="53" t="s">
        <v>20</v>
      </c>
      <c r="AK14" s="53" t="s">
        <v>20</v>
      </c>
      <c r="AL14" s="53" t="s">
        <v>20</v>
      </c>
      <c r="AM14" s="53" t="s">
        <v>20</v>
      </c>
      <c r="AN14" s="53" t="s">
        <v>20</v>
      </c>
      <c r="AO14" s="52">
        <f>SUMIF($C$11:$AN$11,"Ind*",C14:AN14)</f>
        <v>49</v>
      </c>
      <c r="AP14" s="52">
        <f>SUMIF($C$11:$AN$11,"I.Mad",C14:AN14)</f>
        <v>16</v>
      </c>
      <c r="AQ14" s="52">
        <f>SUM(AO14:AP14)</f>
        <v>65</v>
      </c>
      <c r="AT14" s="19"/>
      <c r="AU14" s="19"/>
      <c r="AV14" s="19"/>
    </row>
    <row r="15" spans="2:48" ht="50.25" customHeight="1" x14ac:dyDescent="0.7">
      <c r="B15" s="81" t="s">
        <v>22</v>
      </c>
      <c r="C15" s="53" t="s">
        <v>20</v>
      </c>
      <c r="D15" s="53" t="s">
        <v>20</v>
      </c>
      <c r="E15" s="53">
        <v>3.9325842696629207</v>
      </c>
      <c r="F15" s="53">
        <v>31.328147427091636</v>
      </c>
      <c r="G15" s="53">
        <v>17.667509608936463</v>
      </c>
      <c r="H15" s="53">
        <v>15.384297942010939</v>
      </c>
      <c r="I15" s="53">
        <v>34.704301740606105</v>
      </c>
      <c r="J15" s="53">
        <v>4.8117155046333728</v>
      </c>
      <c r="K15" s="53" t="s">
        <v>20</v>
      </c>
      <c r="L15" s="53" t="s">
        <v>20</v>
      </c>
      <c r="M15" s="53" t="s">
        <v>20</v>
      </c>
      <c r="N15" s="53" t="s">
        <v>20</v>
      </c>
      <c r="O15" s="53" t="s">
        <v>20</v>
      </c>
      <c r="P15" s="53" t="s">
        <v>20</v>
      </c>
      <c r="Q15" s="53">
        <v>3.5636369292382009</v>
      </c>
      <c r="R15" s="53" t="s">
        <v>20</v>
      </c>
      <c r="S15" s="53">
        <v>5.0705509066790775</v>
      </c>
      <c r="T15" s="53" t="s">
        <v>20</v>
      </c>
      <c r="U15" s="53" t="s">
        <v>20</v>
      </c>
      <c r="V15" s="53" t="s">
        <v>20</v>
      </c>
      <c r="W15" s="53" t="s">
        <v>20</v>
      </c>
      <c r="X15" s="53" t="s">
        <v>20</v>
      </c>
      <c r="Y15" s="53" t="s">
        <v>20</v>
      </c>
      <c r="Z15" s="53" t="s">
        <v>20</v>
      </c>
      <c r="AA15" s="53" t="s">
        <v>20</v>
      </c>
      <c r="AB15" s="53" t="s">
        <v>20</v>
      </c>
      <c r="AC15" s="53" t="s">
        <v>20</v>
      </c>
      <c r="AD15" s="53" t="s">
        <v>20</v>
      </c>
      <c r="AE15" s="53" t="s">
        <v>20</v>
      </c>
      <c r="AF15" s="53" t="s">
        <v>20</v>
      </c>
      <c r="AG15" s="53" t="s">
        <v>20</v>
      </c>
      <c r="AH15" s="53" t="s">
        <v>20</v>
      </c>
      <c r="AI15" s="53" t="s">
        <v>20</v>
      </c>
      <c r="AJ15" s="53" t="s">
        <v>20</v>
      </c>
      <c r="AK15" s="53" t="s">
        <v>20</v>
      </c>
      <c r="AL15" s="53" t="s">
        <v>20</v>
      </c>
      <c r="AM15" s="53" t="s">
        <v>20</v>
      </c>
      <c r="AN15" s="53" t="s">
        <v>20</v>
      </c>
      <c r="AO15" s="53" t="s">
        <v>20</v>
      </c>
      <c r="AP15" s="53" t="s">
        <v>20</v>
      </c>
      <c r="AQ15" s="54"/>
      <c r="AT15" s="19"/>
      <c r="AU15" s="19"/>
      <c r="AV15" s="19"/>
    </row>
    <row r="16" spans="2:48" ht="52.5" customHeight="1" x14ac:dyDescent="0.7">
      <c r="B16" s="81" t="s">
        <v>23</v>
      </c>
      <c r="C16" s="58" t="s">
        <v>20</v>
      </c>
      <c r="D16" s="58" t="s">
        <v>20</v>
      </c>
      <c r="E16" s="58">
        <v>13.5</v>
      </c>
      <c r="F16" s="58">
        <v>13.5</v>
      </c>
      <c r="G16" s="58">
        <v>13</v>
      </c>
      <c r="H16" s="58">
        <v>13</v>
      </c>
      <c r="I16" s="58">
        <v>13</v>
      </c>
      <c r="J16" s="58">
        <v>13</v>
      </c>
      <c r="K16" s="58" t="s">
        <v>20</v>
      </c>
      <c r="L16" s="58" t="s">
        <v>20</v>
      </c>
      <c r="M16" s="58" t="s">
        <v>20</v>
      </c>
      <c r="N16" s="58" t="s">
        <v>20</v>
      </c>
      <c r="O16" s="58" t="s">
        <v>20</v>
      </c>
      <c r="P16" s="58" t="s">
        <v>20</v>
      </c>
      <c r="Q16" s="58">
        <v>12.5</v>
      </c>
      <c r="R16" s="58" t="s">
        <v>20</v>
      </c>
      <c r="S16" s="58">
        <v>12.5</v>
      </c>
      <c r="T16" s="58" t="s">
        <v>20</v>
      </c>
      <c r="U16" s="58" t="s">
        <v>20</v>
      </c>
      <c r="V16" s="58" t="s">
        <v>20</v>
      </c>
      <c r="W16" s="58" t="s">
        <v>20</v>
      </c>
      <c r="X16" s="58" t="s">
        <v>20</v>
      </c>
      <c r="Y16" s="58" t="s">
        <v>20</v>
      </c>
      <c r="Z16" s="58" t="s">
        <v>20</v>
      </c>
      <c r="AA16" s="58" t="s">
        <v>20</v>
      </c>
      <c r="AB16" s="58" t="s">
        <v>20</v>
      </c>
      <c r="AC16" s="58" t="s">
        <v>20</v>
      </c>
      <c r="AD16" s="58" t="s">
        <v>20</v>
      </c>
      <c r="AE16" s="58" t="s">
        <v>20</v>
      </c>
      <c r="AF16" s="58" t="s">
        <v>20</v>
      </c>
      <c r="AG16" s="58" t="s">
        <v>20</v>
      </c>
      <c r="AH16" s="58" t="s">
        <v>20</v>
      </c>
      <c r="AI16" s="58" t="s">
        <v>20</v>
      </c>
      <c r="AJ16" s="58" t="s">
        <v>20</v>
      </c>
      <c r="AK16" s="58" t="s">
        <v>20</v>
      </c>
      <c r="AL16" s="58" t="s">
        <v>20</v>
      </c>
      <c r="AM16" s="58" t="s">
        <v>20</v>
      </c>
      <c r="AN16" s="58" t="s">
        <v>20</v>
      </c>
      <c r="AO16" s="58" t="s">
        <v>20</v>
      </c>
      <c r="AP16" s="58" t="s">
        <v>20</v>
      </c>
      <c r="AQ16" s="58"/>
      <c r="AT16" s="19"/>
      <c r="AU16" s="19"/>
      <c r="AV16" s="19"/>
    </row>
    <row r="17" spans="2:48" ht="50.25" customHeight="1" x14ac:dyDescent="0.5">
      <c r="B17" s="82" t="s">
        <v>24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20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18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25</v>
      </c>
      <c r="C19" s="53" t="s">
        <v>20</v>
      </c>
      <c r="D19" s="53" t="s">
        <v>20</v>
      </c>
      <c r="E19" s="53" t="s">
        <v>20</v>
      </c>
      <c r="F19" s="53" t="s">
        <v>20</v>
      </c>
      <c r="G19" s="53" t="s">
        <v>20</v>
      </c>
      <c r="H19" s="53" t="s">
        <v>20</v>
      </c>
      <c r="I19" s="53" t="s">
        <v>20</v>
      </c>
      <c r="J19" s="53" t="s">
        <v>20</v>
      </c>
      <c r="K19" s="53" t="s">
        <v>20</v>
      </c>
      <c r="L19" s="53" t="s">
        <v>20</v>
      </c>
      <c r="M19" s="53" t="s">
        <v>20</v>
      </c>
      <c r="N19" s="53" t="s">
        <v>20</v>
      </c>
      <c r="O19" s="53" t="s">
        <v>20</v>
      </c>
      <c r="P19" s="53" t="s">
        <v>20</v>
      </c>
      <c r="Q19" s="53" t="s">
        <v>20</v>
      </c>
      <c r="R19" s="53" t="s">
        <v>20</v>
      </c>
      <c r="S19" s="53" t="s">
        <v>20</v>
      </c>
      <c r="T19" s="53" t="s">
        <v>20</v>
      </c>
      <c r="U19" s="53" t="s">
        <v>20</v>
      </c>
      <c r="V19" s="53" t="s">
        <v>20</v>
      </c>
      <c r="W19" s="53" t="s">
        <v>20</v>
      </c>
      <c r="X19" s="53" t="s">
        <v>20</v>
      </c>
      <c r="Y19" s="53" t="s">
        <v>20</v>
      </c>
      <c r="Z19" s="53" t="s">
        <v>20</v>
      </c>
      <c r="AA19" s="53" t="s">
        <v>20</v>
      </c>
      <c r="AB19" s="53" t="s">
        <v>20</v>
      </c>
      <c r="AC19" s="53" t="s">
        <v>20</v>
      </c>
      <c r="AD19" s="53" t="s">
        <v>20</v>
      </c>
      <c r="AE19" s="53" t="s">
        <v>20</v>
      </c>
      <c r="AF19" s="53" t="s">
        <v>20</v>
      </c>
      <c r="AG19" s="53" t="s">
        <v>20</v>
      </c>
      <c r="AH19" s="53" t="s">
        <v>20</v>
      </c>
      <c r="AI19" s="53" t="s">
        <v>20</v>
      </c>
      <c r="AJ19" s="53" t="s">
        <v>20</v>
      </c>
      <c r="AK19" s="53" t="s">
        <v>20</v>
      </c>
      <c r="AL19" s="53" t="s">
        <v>20</v>
      </c>
      <c r="AM19" s="53" t="s">
        <v>20</v>
      </c>
      <c r="AN19" s="53" t="s">
        <v>20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21</v>
      </c>
      <c r="C20" s="53" t="s">
        <v>20</v>
      </c>
      <c r="D20" s="53" t="s">
        <v>20</v>
      </c>
      <c r="E20" s="53" t="s">
        <v>20</v>
      </c>
      <c r="F20" s="53" t="s">
        <v>20</v>
      </c>
      <c r="G20" s="53" t="s">
        <v>20</v>
      </c>
      <c r="H20" s="53" t="s">
        <v>20</v>
      </c>
      <c r="I20" s="53" t="s">
        <v>20</v>
      </c>
      <c r="J20" s="53" t="s">
        <v>20</v>
      </c>
      <c r="K20" s="53" t="s">
        <v>20</v>
      </c>
      <c r="L20" s="53" t="s">
        <v>20</v>
      </c>
      <c r="M20" s="53" t="s">
        <v>20</v>
      </c>
      <c r="N20" s="53" t="s">
        <v>20</v>
      </c>
      <c r="O20" s="53" t="s">
        <v>20</v>
      </c>
      <c r="P20" s="53" t="s">
        <v>20</v>
      </c>
      <c r="Q20" s="53" t="s">
        <v>20</v>
      </c>
      <c r="R20" s="53" t="s">
        <v>20</v>
      </c>
      <c r="S20" s="53" t="s">
        <v>20</v>
      </c>
      <c r="T20" s="53" t="s">
        <v>20</v>
      </c>
      <c r="U20" s="53" t="s">
        <v>20</v>
      </c>
      <c r="V20" s="53" t="s">
        <v>20</v>
      </c>
      <c r="W20" s="53" t="s">
        <v>20</v>
      </c>
      <c r="X20" s="53" t="s">
        <v>20</v>
      </c>
      <c r="Y20" s="53" t="s">
        <v>20</v>
      </c>
      <c r="Z20" s="53" t="s">
        <v>20</v>
      </c>
      <c r="AA20" s="53" t="s">
        <v>20</v>
      </c>
      <c r="AB20" s="53" t="s">
        <v>20</v>
      </c>
      <c r="AC20" s="53" t="s">
        <v>20</v>
      </c>
      <c r="AD20" s="53" t="s">
        <v>20</v>
      </c>
      <c r="AE20" s="53" t="s">
        <v>20</v>
      </c>
      <c r="AF20" s="53" t="s">
        <v>20</v>
      </c>
      <c r="AG20" s="53" t="s">
        <v>20</v>
      </c>
      <c r="AH20" s="53" t="s">
        <v>20</v>
      </c>
      <c r="AI20" s="53" t="s">
        <v>20</v>
      </c>
      <c r="AJ20" s="53" t="s">
        <v>20</v>
      </c>
      <c r="AK20" s="53" t="s">
        <v>20</v>
      </c>
      <c r="AL20" s="53" t="s">
        <v>20</v>
      </c>
      <c r="AM20" s="53" t="s">
        <v>20</v>
      </c>
      <c r="AN20" s="53" t="s">
        <v>20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22</v>
      </c>
      <c r="C21" s="53" t="s">
        <v>20</v>
      </c>
      <c r="D21" s="53" t="s">
        <v>20</v>
      </c>
      <c r="E21" s="53" t="s">
        <v>20</v>
      </c>
      <c r="F21" s="53" t="s">
        <v>20</v>
      </c>
      <c r="G21" s="53" t="s">
        <v>20</v>
      </c>
      <c r="H21" s="53" t="s">
        <v>20</v>
      </c>
      <c r="I21" s="53" t="s">
        <v>20</v>
      </c>
      <c r="J21" s="53" t="s">
        <v>20</v>
      </c>
      <c r="K21" s="53" t="s">
        <v>20</v>
      </c>
      <c r="L21" s="53" t="s">
        <v>20</v>
      </c>
      <c r="M21" s="53" t="s">
        <v>20</v>
      </c>
      <c r="N21" s="53" t="s">
        <v>20</v>
      </c>
      <c r="O21" s="53" t="s">
        <v>20</v>
      </c>
      <c r="P21" s="53" t="s">
        <v>20</v>
      </c>
      <c r="Q21" s="53" t="s">
        <v>20</v>
      </c>
      <c r="R21" s="53" t="s">
        <v>20</v>
      </c>
      <c r="S21" s="53" t="s">
        <v>20</v>
      </c>
      <c r="T21" s="53" t="s">
        <v>20</v>
      </c>
      <c r="U21" s="53" t="s">
        <v>20</v>
      </c>
      <c r="V21" s="53" t="s">
        <v>20</v>
      </c>
      <c r="W21" s="53" t="s">
        <v>20</v>
      </c>
      <c r="X21" s="53" t="s">
        <v>20</v>
      </c>
      <c r="Y21" s="53" t="s">
        <v>20</v>
      </c>
      <c r="Z21" s="53"/>
      <c r="AA21" s="53" t="s">
        <v>20</v>
      </c>
      <c r="AB21" s="53" t="s">
        <v>20</v>
      </c>
      <c r="AC21" s="53" t="s">
        <v>20</v>
      </c>
      <c r="AD21" s="53" t="s">
        <v>20</v>
      </c>
      <c r="AE21" s="53" t="s">
        <v>20</v>
      </c>
      <c r="AF21" s="53" t="s">
        <v>20</v>
      </c>
      <c r="AG21" s="53" t="s">
        <v>20</v>
      </c>
      <c r="AH21" s="53" t="s">
        <v>20</v>
      </c>
      <c r="AI21" s="53" t="s">
        <v>20</v>
      </c>
      <c r="AJ21" s="53" t="s">
        <v>20</v>
      </c>
      <c r="AK21" s="53" t="s">
        <v>20</v>
      </c>
      <c r="AL21" s="53" t="s">
        <v>20</v>
      </c>
      <c r="AM21" s="53" t="s">
        <v>20</v>
      </c>
      <c r="AN21" s="53" t="s">
        <v>20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26</v>
      </c>
      <c r="C22" s="53" t="s">
        <v>20</v>
      </c>
      <c r="D22" s="53" t="s">
        <v>20</v>
      </c>
      <c r="E22" s="53" t="s">
        <v>20</v>
      </c>
      <c r="F22" s="53" t="s">
        <v>20</v>
      </c>
      <c r="G22" s="53" t="s">
        <v>20</v>
      </c>
      <c r="H22" s="53" t="s">
        <v>20</v>
      </c>
      <c r="I22" s="53" t="s">
        <v>20</v>
      </c>
      <c r="J22" s="53" t="s">
        <v>20</v>
      </c>
      <c r="K22" s="53" t="s">
        <v>20</v>
      </c>
      <c r="L22" s="53" t="s">
        <v>20</v>
      </c>
      <c r="M22" s="53" t="s">
        <v>20</v>
      </c>
      <c r="N22" s="53" t="s">
        <v>20</v>
      </c>
      <c r="O22" s="53" t="s">
        <v>20</v>
      </c>
      <c r="P22" s="53" t="s">
        <v>20</v>
      </c>
      <c r="Q22" s="53" t="s">
        <v>20</v>
      </c>
      <c r="R22" s="53" t="s">
        <v>20</v>
      </c>
      <c r="S22" s="53" t="s">
        <v>20</v>
      </c>
      <c r="T22" s="53" t="s">
        <v>20</v>
      </c>
      <c r="U22" s="53" t="s">
        <v>20</v>
      </c>
      <c r="V22" s="53" t="s">
        <v>20</v>
      </c>
      <c r="W22" s="53" t="s">
        <v>20</v>
      </c>
      <c r="X22" s="53" t="s">
        <v>20</v>
      </c>
      <c r="Y22" s="53" t="s">
        <v>20</v>
      </c>
      <c r="Z22" s="53" t="s">
        <v>20</v>
      </c>
      <c r="AA22" s="53" t="s">
        <v>20</v>
      </c>
      <c r="AB22" s="53" t="s">
        <v>20</v>
      </c>
      <c r="AC22" s="53" t="s">
        <v>20</v>
      </c>
      <c r="AD22" s="53" t="s">
        <v>20</v>
      </c>
      <c r="AE22" s="53" t="s">
        <v>20</v>
      </c>
      <c r="AF22" s="53" t="s">
        <v>20</v>
      </c>
      <c r="AG22" s="53" t="s">
        <v>20</v>
      </c>
      <c r="AH22" s="53" t="s">
        <v>20</v>
      </c>
      <c r="AI22" s="53" t="s">
        <v>20</v>
      </c>
      <c r="AJ22" s="53" t="s">
        <v>20</v>
      </c>
      <c r="AK22" s="53" t="s">
        <v>20</v>
      </c>
      <c r="AL22" s="53" t="s">
        <v>20</v>
      </c>
      <c r="AM22" s="53" t="s">
        <v>20</v>
      </c>
      <c r="AN22" s="53" t="s">
        <v>20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27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28</v>
      </c>
      <c r="C24" s="52"/>
      <c r="D24" s="52"/>
      <c r="E24" s="52"/>
      <c r="F24" s="52"/>
      <c r="G24" s="52"/>
      <c r="H24" s="52"/>
      <c r="I24" s="52">
        <v>2.2999999999999998</v>
      </c>
      <c r="J24" s="55"/>
      <c r="K24" s="71"/>
      <c r="L24" s="55"/>
      <c r="M24" s="55"/>
      <c r="N24" s="55"/>
      <c r="O24" s="55"/>
      <c r="P24" s="55"/>
      <c r="Q24" s="55">
        <v>7.7023593671132362</v>
      </c>
      <c r="R24" s="71"/>
      <c r="S24" s="71"/>
      <c r="T24" s="71"/>
      <c r="U24" s="71"/>
      <c r="V24" s="71"/>
      <c r="W24" s="71"/>
      <c r="X24" s="71"/>
      <c r="Y24" s="71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10.002359367113236</v>
      </c>
      <c r="AP24" s="52">
        <f t="shared" ref="AP24:AP30" si="1">SUMIF($C$11:$AN$11,"I.Mad",C24:AN24)</f>
        <v>0</v>
      </c>
      <c r="AQ24" s="55">
        <f t="shared" ref="AQ24:AQ37" si="2">SUM(AO24:AP24)</f>
        <v>10.002359367113236</v>
      </c>
      <c r="AT24" s="19"/>
      <c r="AU24" s="19"/>
      <c r="AV24" s="19"/>
    </row>
    <row r="25" spans="2:48" ht="50.25" customHeight="1" x14ac:dyDescent="0.7">
      <c r="B25" s="83" t="s">
        <v>29</v>
      </c>
      <c r="C25" s="55"/>
      <c r="D25" s="71"/>
      <c r="E25" s="55"/>
      <c r="F25" s="113"/>
      <c r="G25" s="55"/>
      <c r="H25" s="55"/>
      <c r="I25" s="55">
        <v>44.57</v>
      </c>
      <c r="J25" s="71">
        <v>1.1499999999999999</v>
      </c>
      <c r="K25" s="55"/>
      <c r="L25" s="55"/>
      <c r="M25" s="55"/>
      <c r="N25" s="55"/>
      <c r="O25" s="55"/>
      <c r="P25" s="55"/>
      <c r="Q25" s="55">
        <v>27.138580924171617</v>
      </c>
      <c r="R25" s="71"/>
      <c r="S25" s="71">
        <v>1.0666666666666667</v>
      </c>
      <c r="T25" s="55"/>
      <c r="V25" s="71"/>
      <c r="W25" s="71"/>
      <c r="X25" s="71"/>
      <c r="Y25" s="71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72.775247590838276</v>
      </c>
      <c r="AP25" s="52">
        <f t="shared" si="1"/>
        <v>1.1499999999999999</v>
      </c>
      <c r="AQ25" s="55">
        <f>SUM(AO25:AP25)</f>
        <v>73.925247590838282</v>
      </c>
      <c r="AT25" s="19"/>
      <c r="AU25" s="19"/>
      <c r="AV25" s="19"/>
    </row>
    <row r="26" spans="2:48" ht="50.25" customHeight="1" x14ac:dyDescent="0.7">
      <c r="B26" s="83" t="s">
        <v>42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71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30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51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24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31</v>
      </c>
      <c r="C30" s="55"/>
      <c r="D30" s="55"/>
      <c r="E30" s="55"/>
      <c r="F30" s="55"/>
      <c r="G30" s="55"/>
      <c r="H30" s="55"/>
      <c r="I30" s="55">
        <v>1.1929647278881268</v>
      </c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71"/>
      <c r="X30" s="71"/>
      <c r="Y30" s="113"/>
      <c r="Z30" s="71"/>
      <c r="AA30" s="113"/>
      <c r="AB30" s="71"/>
      <c r="AC30" s="71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1.1929647278881268</v>
      </c>
      <c r="AP30" s="52">
        <f t="shared" si="1"/>
        <v>0</v>
      </c>
      <c r="AQ30" s="55">
        <f t="shared" si="2"/>
        <v>1.1929647278881268</v>
      </c>
      <c r="AT30" s="19"/>
      <c r="AU30" s="19"/>
      <c r="AV30" s="19"/>
    </row>
    <row r="31" spans="2:48" ht="50.25" customHeight="1" x14ac:dyDescent="0.7">
      <c r="B31" s="81" t="s">
        <v>32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53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58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33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59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56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68</v>
      </c>
      <c r="C38" s="55"/>
      <c r="D38" s="71"/>
      <c r="E38" s="55"/>
      <c r="F38" s="55"/>
      <c r="G38" s="55"/>
      <c r="H38" s="55"/>
      <c r="I38" s="71">
        <v>0.46257815979335531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0.46257815979335531</v>
      </c>
      <c r="AP38" s="52">
        <f t="shared" ref="AP38:AP40" si="6">SUMIF($C$11:$AN$11,"I.Mad",C38:AN38)</f>
        <v>0</v>
      </c>
      <c r="AQ38" s="55">
        <f t="shared" ref="AQ38:AQ40" si="7">SUM(AO38:AP38)</f>
        <v>0.46257815979335531</v>
      </c>
    </row>
    <row r="39" spans="2:43" ht="50.25" customHeight="1" x14ac:dyDescent="0.7">
      <c r="B39" s="81" t="s">
        <v>61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55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71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34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99</v>
      </c>
      <c r="F41" s="55">
        <f t="shared" si="8"/>
        <v>2500</v>
      </c>
      <c r="G41" s="55">
        <f t="shared" si="8"/>
        <v>10740.514999999999</v>
      </c>
      <c r="H41" s="55">
        <f t="shared" si="8"/>
        <v>719.51499999999999</v>
      </c>
      <c r="I41" s="55">
        <f t="shared" si="8"/>
        <v>11954.66554288768</v>
      </c>
      <c r="J41" s="55">
        <f t="shared" si="8"/>
        <v>1933.5900000000001</v>
      </c>
      <c r="K41" s="55">
        <f t="shared" si="8"/>
        <v>1083.28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1649.9999402912849</v>
      </c>
      <c r="R41" s="55">
        <f t="shared" si="8"/>
        <v>100</v>
      </c>
      <c r="S41" s="55">
        <f>+SUM(S24:S40,S18,S12)</f>
        <v>1639.9996666666666</v>
      </c>
      <c r="T41" s="55">
        <f t="shared" si="8"/>
        <v>0</v>
      </c>
      <c r="U41" s="55">
        <f>+SUM(U24:U40,U18,U12)</f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0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0</v>
      </c>
      <c r="AF41" s="55">
        <f t="shared" si="8"/>
        <v>0</v>
      </c>
      <c r="AG41" s="55">
        <f t="shared" si="8"/>
        <v>0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0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27166.997571685839</v>
      </c>
      <c r="AP41" s="55">
        <f>SUM(AP12,AP18,AP24:AP37)</f>
        <v>5253.1049999999996</v>
      </c>
      <c r="AQ41" s="55">
        <f>SUM(AO41:AP41)</f>
        <v>32420.102571685838</v>
      </c>
    </row>
    <row r="42" spans="2:43" ht="50.25" customHeight="1" x14ac:dyDescent="0.7">
      <c r="B42" s="80" t="s">
        <v>39</v>
      </c>
      <c r="C42" s="24"/>
      <c r="D42" s="24"/>
      <c r="E42" s="24"/>
      <c r="F42" s="57"/>
      <c r="G42" s="57">
        <v>16.399999999999999</v>
      </c>
      <c r="H42" s="57"/>
      <c r="I42" s="57">
        <v>18.8</v>
      </c>
      <c r="J42" s="90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90">
        <v>17.399999999999999</v>
      </c>
      <c r="AN42" s="57"/>
      <c r="AO42" s="25"/>
      <c r="AP42" s="25"/>
      <c r="AQ42" s="8"/>
    </row>
    <row r="43" spans="2:43" x14ac:dyDescent="0.4">
      <c r="B43" s="20" t="s">
        <v>35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41</v>
      </c>
      <c r="C44" s="14"/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36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67" t="s">
        <v>62</v>
      </c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67</v>
      </c>
      <c r="AN46" s="3"/>
    </row>
    <row r="47" spans="2:43" ht="45" x14ac:dyDescent="0.75">
      <c r="B47" s="21" t="s">
        <v>55</v>
      </c>
      <c r="C47" s="14"/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2" type="noConversion"/>
  <printOptions horizontalCentered="1" verticalCentered="1"/>
  <pageMargins left="0" right="0" top="0" bottom="0" header="0" footer="0"/>
  <pageSetup paperSize="9" scale="1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2017-06-13T20:04:26Z</cp:lastPrinted>
  <dcterms:created xsi:type="dcterms:W3CDTF">2008-10-21T17:58:04Z</dcterms:created>
  <dcterms:modified xsi:type="dcterms:W3CDTF">2018-01-11T17:35:03Z</dcterms:modified>
</cp:coreProperties>
</file>