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300" windowWidth="20736" windowHeight="844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<sst xmlns="http://schemas.openxmlformats.org/spreadsheetml/2006/main" count="383" uniqueCount="69">
  <si>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</si>
  <si>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</si>
  <si>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</si>
  <si>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</si>
  <si>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</si>
  <si>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</si>
  <si>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</si>
  <si>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</si>
  <si>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</si>
  <si>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</si>
  <si>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</si>
  <si>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</si>
  <si>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</si>
  <si>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</si>
  <si>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</si>
  <si>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</si>
  <si>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</si>
  <si>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</si>
  <si>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</si>
  <si>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</si>
  <si>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</si>
  <si>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</si>
  <si>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</si>
  <si>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</si>
  <si>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</si>
  <si>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</si>
  <si>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</si>
  <si>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</si>
  <si>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</si>
  <si>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</si>
  <si>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</si>
  <si>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</si>
  <si>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</si>
  <si>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</si>
  <si>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</si>
  <si>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</si>
  <si>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</si>
  <si>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</si>
  <si>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</si>
  <si>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</si>
  <si>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</si>
  <si>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</si>
  <si>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</si>
  <si>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</si>
  <si>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</si>
  <si>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</si>
  <si>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</si>
  <si>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</si>
  <si>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</si>
  <si>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</si>
  <si>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</si>
  <si>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</si>
  <si>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</si>
  <si>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</si>
  <si>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</si>
  <si>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</si>
  <si>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</si>
  <si>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</si>
  <si>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</si>
  <si>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</si>
  <si>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</si>
  <si>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</si>
  <si>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</si>
  <si>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>R.M.N°560-2017-PRODUCE,R.M.N°573-2017-PRODUCE,R.M.N°592-2017-PRODUCE,R.M.N°004-2018-PRODUCE</t>
  </si>
  <si>
    <t>S/M</t>
  </si>
  <si>
    <t xml:space="preserve">           Atención: Sra. Lieneke Maria Schol Calle</t>
  </si>
  <si>
    <t xml:space="preserve">        Fecha  : 10/01/2018</t>
  </si>
  <si>
    <t>Callao, 11 de enero del 2018</t>
  </si>
  <si>
    <t>CALAMAR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</si>
</sst>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quotePrefix="1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5" zoomScaleNormal="25" workbookViewId="0">
      <selection activeCell="F28" sqref="F28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65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4.6" x14ac:dyDescent="0.4">
      <c r="B9" s="14" t="s">
        <v>2</v>
      </c>
      <c r="C9" s="11" t="s">
        <v>63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99</v>
      </c>
      <c r="F12" s="51">
        <v>2500</v>
      </c>
      <c r="G12" s="51">
        <v>10740.514999999999</v>
      </c>
      <c r="H12" s="51">
        <v>719.51499999999999</v>
      </c>
      <c r="I12" s="51">
        <v>11906.14</v>
      </c>
      <c r="J12" s="51">
        <v>1932.44</v>
      </c>
      <c r="K12" s="51">
        <v>1083.28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1615.1590000000001</v>
      </c>
      <c r="R12" s="51">
        <v>100</v>
      </c>
      <c r="S12" s="51">
        <v>1638.933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27083.026999999998</v>
      </c>
      <c r="AP12" s="52">
        <f>SUMIF($C$11:$AN$11,"I.Mad",C12:AN12)</f>
        <v>5251.9549999999999</v>
      </c>
      <c r="AQ12" s="52">
        <f>SUM(AO12:AP12)</f>
        <v>32334.981999999996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>
        <v>1</v>
      </c>
      <c r="F13" s="53">
        <v>42</v>
      </c>
      <c r="G13" s="53">
        <v>89</v>
      </c>
      <c r="H13" s="53">
        <v>15</v>
      </c>
      <c r="I13" s="53">
        <v>78</v>
      </c>
      <c r="J13" s="53">
        <v>42</v>
      </c>
      <c r="K13" s="53">
        <v>4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24</v>
      </c>
      <c r="R13" s="53">
        <v>1</v>
      </c>
      <c r="S13" s="53">
        <v>9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205</v>
      </c>
      <c r="AP13" s="52">
        <f>SUMIF($C$11:$AN$11,"I.Mad",C13:AN13)</f>
        <v>100</v>
      </c>
      <c r="AQ13" s="52">
        <f>SUM(AO13:AP13)</f>
        <v>305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>
        <v>1</v>
      </c>
      <c r="F14" s="53">
        <v>4</v>
      </c>
      <c r="G14" s="53">
        <v>13</v>
      </c>
      <c r="H14" s="53">
        <v>4</v>
      </c>
      <c r="I14" s="53">
        <v>23</v>
      </c>
      <c r="J14" s="53">
        <v>8</v>
      </c>
      <c r="K14" s="53" t="s">
        <v>64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8</v>
      </c>
      <c r="R14" s="53" t="s">
        <v>64</v>
      </c>
      <c r="S14" s="53">
        <v>4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49</v>
      </c>
      <c r="AP14" s="52">
        <f>SUMIF($C$11:$AN$11,"I.Mad",C14:AN14)</f>
        <v>16</v>
      </c>
      <c r="AQ14" s="52">
        <f>SUM(AO14:AP14)</f>
        <v>65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>
        <v>3.9325842696629207</v>
      </c>
      <c r="F15" s="53">
        <v>31.328147427091636</v>
      </c>
      <c r="G15" s="53">
        <v>17.667509608936463</v>
      </c>
      <c r="H15" s="53">
        <v>15.384297942010939</v>
      </c>
      <c r="I15" s="53">
        <v>34.704301740606105</v>
      </c>
      <c r="J15" s="53">
        <v>4.8117155046333728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3.5636369292382009</v>
      </c>
      <c r="R15" s="53" t="s">
        <v>20</v>
      </c>
      <c r="S15" s="53">
        <v>5.0705509066790775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>
        <v>13.5</v>
      </c>
      <c r="F16" s="58">
        <v>13.5</v>
      </c>
      <c r="G16" s="58">
        <v>13</v>
      </c>
      <c r="H16" s="58">
        <v>13</v>
      </c>
      <c r="I16" s="58">
        <v>13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>
        <v>12.5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>
        <v>2.2999999999999998</v>
      </c>
      <c r="J24" s="55"/>
      <c r="K24" s="71"/>
      <c r="L24" s="55"/>
      <c r="M24" s="55"/>
      <c r="N24" s="55"/>
      <c r="O24" s="55"/>
      <c r="P24" s="55"/>
      <c r="Q24" s="55">
        <v>7.7023593671132362</v>
      </c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10.002359367113236</v>
      </c>
      <c r="AP24" s="52">
        <f t="shared" ref="AP24:AP30" si="1">SUMIF($C$11:$AN$11,"I.Mad",C24:AN24)</f>
        <v>0</v>
      </c>
      <c r="AQ24" s="55">
        <f t="shared" ref="AQ24:AQ37" si="2">SUM(AO24:AP24)</f>
        <v>10.002359367113236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55">
        <v>44.57</v>
      </c>
      <c r="J25" s="71">
        <v>1.1499999999999999</v>
      </c>
      <c r="K25" s="55"/>
      <c r="L25" s="55"/>
      <c r="M25" s="55"/>
      <c r="N25" s="55"/>
      <c r="O25" s="55"/>
      <c r="P25" s="55"/>
      <c r="Q25" s="55">
        <v>27.138580924171617</v>
      </c>
      <c r="R25" s="71"/>
      <c r="S25" s="71">
        <v>1.0666666666666667</v>
      </c>
      <c r="T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72.775247590838276</v>
      </c>
      <c r="AP25" s="52">
        <f t="shared" si="1"/>
        <v>1.1499999999999999</v>
      </c>
      <c r="AQ25" s="55">
        <f>SUM(AO25:AP25)</f>
        <v>73.925247590838282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>
        <v>1.1929647278881268</v>
      </c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1.1929647278881268</v>
      </c>
      <c r="AP30" s="52">
        <f t="shared" si="1"/>
        <v>0</v>
      </c>
      <c r="AQ30" s="55">
        <f t="shared" si="2"/>
        <v>1.1929647278881268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68</v>
      </c>
      <c r="C38" s="55"/>
      <c r="D38" s="71"/>
      <c r="E38" s="55"/>
      <c r="F38" s="55"/>
      <c r="G38" s="55"/>
      <c r="H38" s="55"/>
      <c r="I38" s="71">
        <v>0.46257815979335531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0.46257815979335531</v>
      </c>
      <c r="AP38" s="52">
        <f t="shared" ref="AP38:AP40" si="6">SUMIF($C$11:$AN$11,"I.Mad",C38:AN38)</f>
        <v>0</v>
      </c>
      <c r="AQ38" s="55">
        <f t="shared" ref="AQ38:AQ40" si="7">SUM(AO38:AP38)</f>
        <v>0.46257815979335531</v>
      </c>
    </row>
    <row r="39" spans="2:43" ht="50.25" customHeight="1" x14ac:dyDescent="0.7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99</v>
      </c>
      <c r="F41" s="55">
        <f t="shared" si="8"/>
        <v>2500</v>
      </c>
      <c r="G41" s="55">
        <f t="shared" si="8"/>
        <v>10740.514999999999</v>
      </c>
      <c r="H41" s="55">
        <f t="shared" si="8"/>
        <v>719.51499999999999</v>
      </c>
      <c r="I41" s="55">
        <f t="shared" si="8"/>
        <v>11954.66554288768</v>
      </c>
      <c r="J41" s="55">
        <f t="shared" si="8"/>
        <v>1933.5900000000001</v>
      </c>
      <c r="K41" s="55">
        <f t="shared" si="8"/>
        <v>1083.28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1649.9999402912849</v>
      </c>
      <c r="R41" s="55">
        <f t="shared" si="8"/>
        <v>100</v>
      </c>
      <c r="S41" s="55">
        <f>+SUM(S24:S40,S18,S12)</f>
        <v>1639.9996666666666</v>
      </c>
      <c r="T41" s="55">
        <f t="shared" si="8"/>
        <v>0</v>
      </c>
      <c r="U41" s="55">
        <f>+SUM(U24:U40,U18,U12)</f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27166.997571685839</v>
      </c>
      <c r="AP41" s="55">
        <f>SUM(AP12,AP18,AP24:AP37)</f>
        <v>5253.1049999999996</v>
      </c>
      <c r="AQ41" s="55">
        <f>SUM(AO41:AP41)</f>
        <v>32420.102571685838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>
        <v>16.399999999999999</v>
      </c>
      <c r="H42" s="57"/>
      <c r="I42" s="57">
        <v>18.8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17.399999999999999</v>
      </c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2018-01-11T17:35:03Z</dcterms:modified>
</cp:coreProperties>
</file>