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<sst xmlns="http://schemas.openxmlformats.org/spreadsheetml/2006/main" count="402" uniqueCount="69">
  <si>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</si>
  <si>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</si>
  <si>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</si>
  <si>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</si>
  <si>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</si>
  <si>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</si>
  <si>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</si>
  <si>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</si>
  <si>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</si>
  <si>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</si>
  <si>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</si>
  <si>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</si>
  <si>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</si>
  <si>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</si>
  <si>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</si>
  <si>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</si>
  <si>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</si>
  <si>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</si>
  <si>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</si>
  <si>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</si>
  <si>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</si>
  <si>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</si>
  <si>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</si>
  <si>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</si>
  <si>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</si>
  <si>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</si>
  <si>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</si>
  <si>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</si>
  <si>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</si>
  <si>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</si>
  <si>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</si>
  <si>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</si>
  <si>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</si>
  <si>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</si>
  <si>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</si>
  <si>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</si>
  <si>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</si>
  <si>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</si>
  <si>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</si>
  <si>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</si>
  <si>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</si>
  <si>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</si>
  <si>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</si>
  <si>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</si>
  <si>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</si>
  <si>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</si>
  <si>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</si>
  <si>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</si>
  <si>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</si>
  <si>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</si>
  <si>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</si>
  <si>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</si>
  <si>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</si>
  <si>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</si>
  <si>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</si>
  <si>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</si>
  <si>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</si>
  <si>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</si>
  <si>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</si>
  <si>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</si>
  <si>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</si>
  <si>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</si>
  <si>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</si>
  <si>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</si>
  <si>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</si>
  <si>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R.M.N°173-2021-PRODUCE; R.M.N°380-2021-PRODUCE; R.M.N°414-2021-PRODUCE</t>
  </si>
  <si>
    <t>SM</t>
  </si>
  <si>
    <t xml:space="preserve">        Fecha  : 10/01/2022</t>
  </si>
  <si>
    <t>Callao, 11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</si>
</sst>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AC1" zoomScale="23" zoomScaleNormal="23" workbookViewId="0">
      <selection activeCell="H29" sqref="H29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5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67</v>
      </c>
      <c r="AP8" s="69"/>
      <c r="AQ8" s="69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199.52500000000001</v>
      </c>
      <c r="Z12" s="30">
        <v>307.04000000000002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691.48000000000013</v>
      </c>
      <c r="AL12" s="30">
        <v>90.31</v>
      </c>
      <c r="AM12" s="30">
        <v>845.09000000000015</v>
      </c>
      <c r="AN12" s="30">
        <v>103.455</v>
      </c>
      <c r="AO12" s="30">
        <f>SUMIF($C$11:$AN$11,"Ind",C12:AN12)</f>
        <v>1736.0950000000003</v>
      </c>
      <c r="AP12" s="30">
        <f>SUMIF($C$11:$AN$11,"I.Mad",C12:AN12)</f>
        <v>500.80500000000001</v>
      </c>
      <c r="AQ12" s="30">
        <f>SUM(AO12:AP12)</f>
        <v>2236.9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>
        <v>1</v>
      </c>
      <c r="Z13" s="30">
        <v>4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10</v>
      </c>
      <c r="AL13" s="30">
        <v>2</v>
      </c>
      <c r="AM13" s="30">
        <v>4</v>
      </c>
      <c r="AN13" s="30">
        <v>1</v>
      </c>
      <c r="AO13" s="30">
        <f>SUMIF($C$11:$AN$11,"Ind*",C13:AN13)</f>
        <v>15</v>
      </c>
      <c r="AP13" s="30">
        <f>SUMIF($C$11:$AN$11,"I.Mad",C13:AN13)</f>
        <v>7</v>
      </c>
      <c r="AQ13" s="30">
        <f>SUM(AO13:AP13)</f>
        <v>22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66</v>
      </c>
      <c r="Z14" s="30" t="s">
        <v>66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>
        <v>4</v>
      </c>
      <c r="AL14" s="30" t="s">
        <v>66</v>
      </c>
      <c r="AM14" s="30">
        <v>2</v>
      </c>
      <c r="AN14" s="30" t="s">
        <v>66</v>
      </c>
      <c r="AO14" s="30">
        <f>SUMIF($C$11:$AN$11,"Ind*",C14:AN14)</f>
        <v>6</v>
      </c>
      <c r="AP14" s="30">
        <f>SUMIF($C$11:$AN$11,"I.Mad",C14:AN14)</f>
        <v>0</v>
      </c>
      <c r="AQ14" s="30">
        <f>SUM(AO14:AP14)</f>
        <v>6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>
        <v>38.159092768766889</v>
      </c>
      <c r="AL15" s="30" t="s">
        <v>33</v>
      </c>
      <c r="AM15" s="30">
        <v>19.709604184256186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>
        <v>12</v>
      </c>
      <c r="AL16" s="36" t="s">
        <v>33</v>
      </c>
      <c r="AM16" s="36">
        <v>12.5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199.52500000000001</v>
      </c>
      <c r="Z41" s="42">
        <f t="shared" si="3"/>
        <v>307.04000000000002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691.48000000000013</v>
      </c>
      <c r="AL41" s="42">
        <f t="shared" si="3"/>
        <v>90.31</v>
      </c>
      <c r="AM41" s="42">
        <f t="shared" si="3"/>
        <v>845.09000000000015</v>
      </c>
      <c r="AN41" s="42">
        <f t="shared" si="3"/>
        <v>103.455</v>
      </c>
      <c r="AO41" s="42">
        <f>SUM(AO12,AO18,AO24:AO37)</f>
        <v>1736.0950000000003</v>
      </c>
      <c r="AP41" s="42">
        <f>SUM(AP12,AP18,AP24:AP37)</f>
        <v>500.80500000000001</v>
      </c>
      <c r="AQ41" s="42">
        <f t="shared" si="2"/>
        <v>2236.9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17.100000000000001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68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2022-01-11T16:45:10Z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