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300" windowWidth="20730" windowHeight="844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<sst xmlns="http://schemas.openxmlformats.org/spreadsheetml/2006/main" count="383" uniqueCount="69">
  <si>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</si>
  <si>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</si>
  <si>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</si>
  <si>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</si>
  <si>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</si>
  <si>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</si>
  <si>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</si>
  <si>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</si>
  <si>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</si>
  <si>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</si>
  <si>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</si>
  <si>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</si>
  <si>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</si>
  <si>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</si>
  <si>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</si>
  <si>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</si>
  <si>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</si>
  <si>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</si>
  <si>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</si>
  <si>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</si>
  <si>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</si>
  <si>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</si>
  <si>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</si>
  <si>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</si>
  <si>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</si>
  <si>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</si>
  <si>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</si>
  <si>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</si>
  <si>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</si>
  <si>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</si>
  <si>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</si>
  <si>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</si>
  <si>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</si>
  <si>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</si>
  <si>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</si>
  <si>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</si>
  <si>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</si>
  <si>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</si>
  <si>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</si>
  <si>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</si>
  <si>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</si>
  <si>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</si>
  <si>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</si>
  <si>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</si>
  <si>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</si>
  <si>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</si>
  <si>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</si>
  <si>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</si>
  <si>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</si>
  <si>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</si>
  <si>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</si>
  <si>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</si>
  <si>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</si>
  <si>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</si>
  <si>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</si>
  <si>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</si>
  <si>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</si>
  <si>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</si>
  <si>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</si>
  <si>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</si>
  <si>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</si>
  <si>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</si>
  <si>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</si>
  <si>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>R.M.N°560-2017-PRODUCE,R.M.N°573-2017-PRODUCE,R.M.N°592-2017-PRODUCE,R.M.N°004-2018-PRODUCE</t>
  </si>
  <si>
    <t>S/M</t>
  </si>
  <si>
    <t xml:space="preserve">           Atención: Sra. Lieneke Maria Schol Calle</t>
  </si>
  <si>
    <t>CALAMAR</t>
  </si>
  <si>
    <t xml:space="preserve">        Fecha  : 11/01/2018</t>
  </si>
  <si>
    <t>Callao, 12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</si>
</sst>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2" xfId="0" quotePrefix="1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A4" zoomScale="25" zoomScaleNormal="25" workbookViewId="0">
      <selection activeCell="J33" sqref="J33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6.25" x14ac:dyDescent="0.4">
      <c r="B9" s="14" t="s">
        <v>2</v>
      </c>
      <c r="C9" s="11" t="s">
        <v>63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30</v>
      </c>
      <c r="F12" s="51">
        <v>470.00000000000006</v>
      </c>
      <c r="G12" s="51">
        <v>10598.849999999999</v>
      </c>
      <c r="H12" s="51">
        <v>1707.6299999999999</v>
      </c>
      <c r="I12" s="51">
        <v>14211.04</v>
      </c>
      <c r="J12" s="51">
        <v>1647.23</v>
      </c>
      <c r="K12" s="51">
        <v>303.93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3230.748</v>
      </c>
      <c r="R12" s="51">
        <v>0</v>
      </c>
      <c r="S12" s="51">
        <v>1470</v>
      </c>
      <c r="T12" s="51">
        <v>0</v>
      </c>
      <c r="U12" s="51">
        <v>560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30404.567999999999</v>
      </c>
      <c r="AP12" s="52">
        <f>SUMIF($C$11:$AN$11,"I.Mad",C12:AN12)</f>
        <v>3824.86</v>
      </c>
      <c r="AQ12" s="52">
        <f>SUM(AO12:AP12)</f>
        <v>34229.428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1</v>
      </c>
      <c r="F13" s="53">
        <v>31</v>
      </c>
      <c r="G13" s="53">
        <v>86</v>
      </c>
      <c r="H13" s="53">
        <v>34</v>
      </c>
      <c r="I13" s="53">
        <v>78</v>
      </c>
      <c r="J13" s="53">
        <v>43</v>
      </c>
      <c r="K13" s="53">
        <v>1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22</v>
      </c>
      <c r="R13" s="53" t="s">
        <v>20</v>
      </c>
      <c r="S13" s="53">
        <v>7</v>
      </c>
      <c r="T13" s="53" t="s">
        <v>20</v>
      </c>
      <c r="U13" s="53">
        <v>2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197</v>
      </c>
      <c r="AP13" s="52">
        <f>SUMIF($C$11:$AN$11,"I.Mad",C13:AN13)</f>
        <v>108</v>
      </c>
      <c r="AQ13" s="52">
        <f>SUM(AO13:AP13)</f>
        <v>305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64</v>
      </c>
      <c r="F14" s="53">
        <v>5</v>
      </c>
      <c r="G14" s="53">
        <v>15</v>
      </c>
      <c r="H14" s="53">
        <v>6</v>
      </c>
      <c r="I14" s="53">
        <v>16</v>
      </c>
      <c r="J14" s="53">
        <v>9</v>
      </c>
      <c r="K14" s="53" t="s">
        <v>64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8</v>
      </c>
      <c r="R14" s="53" t="s">
        <v>20</v>
      </c>
      <c r="S14" s="53">
        <v>3</v>
      </c>
      <c r="T14" s="53" t="s">
        <v>20</v>
      </c>
      <c r="U14" s="53">
        <v>2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44</v>
      </c>
      <c r="AP14" s="52">
        <f>SUMIF($C$11:$AN$11,"I.Mad",C14:AN14)</f>
        <v>20</v>
      </c>
      <c r="AQ14" s="52">
        <f>SUM(AO14:AP14)</f>
        <v>64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>
        <v>13.812885110368546</v>
      </c>
      <c r="G15" s="53">
        <v>2.3866766880885426</v>
      </c>
      <c r="H15" s="53">
        <v>0.96011567958156563</v>
      </c>
      <c r="I15" s="53">
        <v>12.113072464339883</v>
      </c>
      <c r="J15" s="53">
        <v>1.1749026885241014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13.321745535341972</v>
      </c>
      <c r="R15" s="53" t="s">
        <v>20</v>
      </c>
      <c r="S15" s="53">
        <v>3.4871132252596118</v>
      </c>
      <c r="T15" s="53" t="s">
        <v>20</v>
      </c>
      <c r="U15" s="53">
        <v>1.7713076434421611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>
        <v>13.5</v>
      </c>
      <c r="G16" s="58">
        <v>13</v>
      </c>
      <c r="H16" s="58">
        <v>13</v>
      </c>
      <c r="I16" s="58">
        <v>13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13.5</v>
      </c>
      <c r="T16" s="58" t="s">
        <v>20</v>
      </c>
      <c r="U16" s="58">
        <v>13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>
        <v>0.06</v>
      </c>
      <c r="K24" s="71"/>
      <c r="L24" s="55"/>
      <c r="M24" s="55"/>
      <c r="N24" s="55"/>
      <c r="O24" s="55"/>
      <c r="P24" s="55"/>
      <c r="Q24" s="55">
        <v>29.252199607229226</v>
      </c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29.252199607229226</v>
      </c>
      <c r="AP24" s="52">
        <f t="shared" ref="AP24:AP30" si="1">SUMIF($C$11:$AN$11,"I.Mad",C24:AN24)</f>
        <v>0.06</v>
      </c>
      <c r="AQ24" s="55">
        <f t="shared" ref="AQ24:AQ37" si="2">SUM(AO24:AP24)</f>
        <v>29.312199607229225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84.07</v>
      </c>
      <c r="J25" s="71"/>
      <c r="K25" s="55"/>
      <c r="L25" s="55"/>
      <c r="M25" s="55"/>
      <c r="N25" s="55"/>
      <c r="O25" s="55"/>
      <c r="P25" s="55"/>
      <c r="Q25" s="55"/>
      <c r="R25" s="71"/>
      <c r="S25" s="71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84.07</v>
      </c>
      <c r="AP25" s="52">
        <f t="shared" si="1"/>
        <v>0</v>
      </c>
      <c r="AQ25" s="55">
        <f>SUM(AO25:AP25)</f>
        <v>84.07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>
        <v>1.2312703583061888</v>
      </c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1.2312703583061888</v>
      </c>
      <c r="AQ30" s="55">
        <f t="shared" si="2"/>
        <v>1.2312703583061888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>
        <v>1.2149136229022706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1.2149136229022706</v>
      </c>
      <c r="AP35" s="52">
        <f t="shared" si="4"/>
        <v>0</v>
      </c>
      <c r="AQ35" s="55">
        <f t="shared" si="2"/>
        <v>1.2149136229022706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66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30</v>
      </c>
      <c r="F41" s="55">
        <f t="shared" si="8"/>
        <v>470.00000000000006</v>
      </c>
      <c r="G41" s="55">
        <f t="shared" si="8"/>
        <v>10598.849999999999</v>
      </c>
      <c r="H41" s="55">
        <f t="shared" si="8"/>
        <v>1707.6299999999999</v>
      </c>
      <c r="I41" s="55">
        <f t="shared" si="8"/>
        <v>14296.324913622902</v>
      </c>
      <c r="J41" s="55">
        <f t="shared" si="8"/>
        <v>1648.5212703583063</v>
      </c>
      <c r="K41" s="55">
        <f t="shared" si="8"/>
        <v>303.93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3260.0001996072292</v>
      </c>
      <c r="R41" s="55">
        <f t="shared" si="8"/>
        <v>0</v>
      </c>
      <c r="S41" s="55">
        <f>+SUM(S24:S40,S18,S12)</f>
        <v>1470</v>
      </c>
      <c r="T41" s="55">
        <f t="shared" si="8"/>
        <v>0</v>
      </c>
      <c r="U41" s="55">
        <f>+SUM(U24:U40,U18,U12)</f>
        <v>560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30519.105113230129</v>
      </c>
      <c r="AP41" s="55">
        <f>SUM(AP12,AP18,AP24:AP37)</f>
        <v>3826.1512703583062</v>
      </c>
      <c r="AQ41" s="55">
        <f>SUM(AO41:AP41)</f>
        <v>34345.256383588436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16.399999999999999</v>
      </c>
      <c r="H42" s="57"/>
      <c r="I42" s="57">
        <v>19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2018-01-12T15:42:16Z</dcterms:modified>
</cp:coreProperties>
</file>