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<sst xmlns="http://schemas.openxmlformats.org/spreadsheetml/2006/main" count="385" uniqueCount="69">
  <si>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</si>
  <si>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</si>
  <si>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</si>
  <si>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</si>
  <si>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</si>
  <si>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</si>
  <si>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</si>
  <si>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</si>
  <si>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</si>
  <si>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</si>
  <si>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</si>
  <si>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</si>
  <si>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</si>
  <si>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</si>
  <si>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</si>
  <si>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</si>
  <si>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</si>
  <si>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</si>
  <si>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</si>
  <si>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</si>
  <si>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</si>
  <si>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</si>
  <si>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</si>
  <si>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</si>
  <si>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</si>
  <si>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</si>
  <si>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</si>
  <si>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</si>
  <si>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</si>
  <si>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</si>
  <si>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</si>
  <si>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</si>
  <si>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</si>
  <si>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</si>
  <si>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</si>
  <si>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</si>
  <si>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</si>
  <si>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</si>
  <si>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</si>
  <si>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</si>
  <si>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</si>
  <si>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</si>
  <si>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</si>
  <si>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</si>
  <si>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</si>
  <si>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</si>
  <si>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</si>
  <si>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</si>
  <si>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</si>
  <si>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</si>
  <si>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</si>
  <si>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</si>
  <si>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</si>
  <si>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</si>
  <si>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</si>
  <si>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</si>
  <si>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</si>
  <si>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</si>
  <si>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</si>
  <si>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</si>
  <si>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</si>
  <si>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</si>
  <si>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</si>
  <si>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</si>
  <si>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R.M.N°348-2023-PRODUCE</t>
  </si>
  <si>
    <t>CPT/jsr</t>
  </si>
  <si>
    <t xml:space="preserve">        Fecha  : 11/01/2024</t>
  </si>
  <si>
    <t>Callao,12 de enero del 2024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</si>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</sst>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zoomScale="26" zoomScaleNormal="26" workbookViewId="0">
      <selection activeCell="M36" sqref="M36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39" width="32.44140625" style="1" customWidth="1"/>
    <col min="40" max="40" width="34.8867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8" t="s">
        <v>63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3" ht="45" customHeight="1" x14ac:dyDescent="0.6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66</v>
      </c>
      <c r="AP8" s="60"/>
      <c r="AQ8" s="60"/>
    </row>
    <row r="9" spans="2:43" ht="28.2" x14ac:dyDescent="0.5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5" t="s">
        <v>8</v>
      </c>
      <c r="D10" s="55"/>
      <c r="E10" s="55" t="s">
        <v>9</v>
      </c>
      <c r="F10" s="55"/>
      <c r="G10" s="55" t="s">
        <v>10</v>
      </c>
      <c r="H10" s="55"/>
      <c r="I10" s="55" t="s">
        <v>11</v>
      </c>
      <c r="J10" s="55"/>
      <c r="K10" s="55" t="s">
        <v>12</v>
      </c>
      <c r="L10" s="55"/>
      <c r="M10" s="55" t="s">
        <v>13</v>
      </c>
      <c r="N10" s="55"/>
      <c r="O10" s="55" t="s">
        <v>14</v>
      </c>
      <c r="P10" s="55"/>
      <c r="Q10" s="55" t="s">
        <v>15</v>
      </c>
      <c r="R10" s="55"/>
      <c r="S10" s="55" t="s">
        <v>16</v>
      </c>
      <c r="T10" s="55"/>
      <c r="U10" s="55" t="s">
        <v>17</v>
      </c>
      <c r="V10" s="55"/>
      <c r="W10" s="55" t="s">
        <v>18</v>
      </c>
      <c r="X10" s="55"/>
      <c r="Y10" s="57" t="s">
        <v>19</v>
      </c>
      <c r="Z10" s="57"/>
      <c r="AA10" s="55" t="s">
        <v>20</v>
      </c>
      <c r="AB10" s="55"/>
      <c r="AC10" s="55" t="s">
        <v>21</v>
      </c>
      <c r="AD10" s="55"/>
      <c r="AE10" s="55" t="s">
        <v>22</v>
      </c>
      <c r="AF10" s="55"/>
      <c r="AG10" s="55" t="s">
        <v>23</v>
      </c>
      <c r="AH10" s="55"/>
      <c r="AI10" s="55" t="s">
        <v>24</v>
      </c>
      <c r="AJ10" s="55"/>
      <c r="AK10" s="55" t="s">
        <v>25</v>
      </c>
      <c r="AL10" s="55"/>
      <c r="AM10" s="55" t="s">
        <v>26</v>
      </c>
      <c r="AN10" s="55"/>
      <c r="AO10" s="56" t="s">
        <v>27</v>
      </c>
      <c r="AP10" s="56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2946.63</v>
      </c>
      <c r="J12" s="24">
        <v>214.32499999999999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963.55499999999995</v>
      </c>
      <c r="V12" s="24">
        <v>0</v>
      </c>
      <c r="W12" s="24">
        <v>1217.97</v>
      </c>
      <c r="X12" s="24">
        <v>0</v>
      </c>
      <c r="Y12" s="24">
        <v>2567.48</v>
      </c>
      <c r="Z12" s="24">
        <v>103.24</v>
      </c>
      <c r="AA12" s="24">
        <v>1530.145</v>
      </c>
      <c r="AB12" s="24">
        <v>0</v>
      </c>
      <c r="AC12" s="24">
        <v>597.69000000000005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9823.4700000000012</v>
      </c>
      <c r="AP12" s="24">
        <f>SUMIF($C$11:$AN$11,"I.Mad",C12:AN12)</f>
        <v>317.565</v>
      </c>
      <c r="AQ12" s="24">
        <f>SUM(AO12:AP12)</f>
        <v>10141.035000000002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>
        <v>27</v>
      </c>
      <c r="J13" s="24">
        <v>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>
        <v>8</v>
      </c>
      <c r="V13" s="24" t="s">
        <v>33</v>
      </c>
      <c r="W13" s="24">
        <v>15</v>
      </c>
      <c r="X13" s="24" t="s">
        <v>33</v>
      </c>
      <c r="Y13" s="24">
        <v>54</v>
      </c>
      <c r="Z13" s="24">
        <v>6</v>
      </c>
      <c r="AA13" s="24">
        <v>20</v>
      </c>
      <c r="AB13" s="24" t="s">
        <v>33</v>
      </c>
      <c r="AC13" s="24">
        <v>7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131</v>
      </c>
      <c r="AP13" s="24">
        <f>SUMIF($C$11:$AN$11,"I.Mad",C13:AN13)</f>
        <v>9</v>
      </c>
      <c r="AQ13" s="24">
        <f>SUM(AO13:AP13)</f>
        <v>140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>
        <v>14</v>
      </c>
      <c r="J14" s="24">
        <v>1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>
        <v>3</v>
      </c>
      <c r="V14" s="24" t="s">
        <v>33</v>
      </c>
      <c r="W14" s="24">
        <v>3</v>
      </c>
      <c r="X14" s="24" t="s">
        <v>33</v>
      </c>
      <c r="Y14" s="24">
        <v>2</v>
      </c>
      <c r="Z14" s="24" t="s">
        <v>68</v>
      </c>
      <c r="AA14" s="24">
        <v>7</v>
      </c>
      <c r="AB14" s="24" t="s">
        <v>33</v>
      </c>
      <c r="AC14" s="24">
        <v>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32</v>
      </c>
      <c r="AP14" s="24">
        <f>SUMIF($C$11:$AN$11,"I.Mad",C14:AN14)</f>
        <v>1</v>
      </c>
      <c r="AQ14" s="24">
        <f>SUM(AO14:AP14)</f>
        <v>33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>
        <v>52.261832967918899</v>
      </c>
      <c r="J15" s="24">
        <v>93.666666666652006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>
        <v>43.435099358633501</v>
      </c>
      <c r="V15" s="24" t="s">
        <v>33</v>
      </c>
      <c r="W15" s="24">
        <v>77.992512951887804</v>
      </c>
      <c r="X15" s="24" t="s">
        <v>33</v>
      </c>
      <c r="Y15" s="24">
        <v>94.296997348725895</v>
      </c>
      <c r="Z15" s="24" t="s">
        <v>33</v>
      </c>
      <c r="AA15" s="24">
        <v>66.473244253621701</v>
      </c>
      <c r="AB15" s="24" t="s">
        <v>33</v>
      </c>
      <c r="AC15" s="24">
        <v>74.306034678082199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7">
        <v>12.5</v>
      </c>
      <c r="J16" s="27">
        <v>9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4" t="s">
        <v>33</v>
      </c>
      <c r="R16" s="24" t="s">
        <v>33</v>
      </c>
      <c r="S16" s="24" t="s">
        <v>33</v>
      </c>
      <c r="T16" s="24" t="s">
        <v>33</v>
      </c>
      <c r="U16" s="27">
        <v>12</v>
      </c>
      <c r="V16" s="24" t="s">
        <v>33</v>
      </c>
      <c r="W16" s="27">
        <v>11</v>
      </c>
      <c r="X16" s="24" t="s">
        <v>33</v>
      </c>
      <c r="Y16" s="27">
        <v>9</v>
      </c>
      <c r="Z16" s="24" t="s">
        <v>33</v>
      </c>
      <c r="AA16" s="27">
        <v>11.5</v>
      </c>
      <c r="AB16" s="24" t="s">
        <v>33</v>
      </c>
      <c r="AC16" s="27">
        <v>11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>
        <v>60.68927</v>
      </c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60.68927</v>
      </c>
      <c r="AP25" s="24">
        <f t="shared" si="1"/>
        <v>0</v>
      </c>
      <c r="AQ25" s="32">
        <f t="shared" si="2"/>
        <v>60.68927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/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/>
      <c r="Z30" s="27"/>
      <c r="AA30" s="54">
        <v>6.6239999999999993E-2</v>
      </c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6.6239999999999993E-2</v>
      </c>
      <c r="AP30" s="24">
        <f t="shared" si="1"/>
        <v>0</v>
      </c>
      <c r="AQ30" s="32">
        <f t="shared" si="2"/>
        <v>6.6239999999999993E-2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 t="shared" si="3"/>
        <v>0</v>
      </c>
      <c r="I41" s="32">
        <f t="shared" si="3"/>
        <v>3007.31927</v>
      </c>
      <c r="J41" s="32">
        <f t="shared" si="3"/>
        <v>214.32499999999999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963.55499999999995</v>
      </c>
      <c r="V41" s="32">
        <f t="shared" si="3"/>
        <v>0</v>
      </c>
      <c r="W41" s="32">
        <f t="shared" si="3"/>
        <v>1217.97</v>
      </c>
      <c r="X41" s="32">
        <f t="shared" si="3"/>
        <v>0</v>
      </c>
      <c r="Y41" s="32">
        <f t="shared" si="3"/>
        <v>2567.48</v>
      </c>
      <c r="Z41" s="32">
        <f t="shared" si="3"/>
        <v>103.24</v>
      </c>
      <c r="AA41" s="32">
        <f>+SUM(AA24:AA40,AA18,C12)</f>
        <v>6.6239999999999993E-2</v>
      </c>
      <c r="AB41" s="32">
        <f t="shared" si="3"/>
        <v>0</v>
      </c>
      <c r="AC41" s="32">
        <f t="shared" si="3"/>
        <v>597.69000000000005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9884.225510000002</v>
      </c>
      <c r="AP41" s="32">
        <f>SUM(AP12,AP18,AP24:AP37)</f>
        <v>317.565</v>
      </c>
      <c r="AQ41" s="32">
        <f t="shared" si="2"/>
        <v>10201.790510000003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65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2024-01-12T23:30:11Z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