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3125" windowHeight="8730" tabRatio="540"/>
  </bookViews>
  <sheets>
    <sheet name="reporte" sheetId="5" r:id="rId1"/>
  </sheets>
  <definedNames>
    <definedName name="_xlnm.Print_Area" localSheetId="0">reporte!$A$1:$AQ$47</definedName>
  </definedNames>
  <calcPr calcId="152511"/>
  <fileRecoveryPr repairLoad="1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<sst xmlns="http://schemas.openxmlformats.org/spreadsheetml/2006/main" count="394" uniqueCount="69">
  <si>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</si>
  <si>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</si>
  <si>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</si>
  <si>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</si>
  <si>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</si>
  <si>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</si>
  <si>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</si>
  <si>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</si>
  <si>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</si>
  <si>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</si>
  <si>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</si>
  <si>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</si>
  <si>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</si>
  <si>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</si>
  <si>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</si>
  <si>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</si>
  <si>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</si>
  <si>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</si>
  <si>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</si>
  <si>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</si>
  <si>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</si>
  <si>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</si>
  <si>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</si>
  <si>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</si>
  <si>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</si>
  <si>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</si>
  <si>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</si>
  <si>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</si>
  <si>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</si>
  <si>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</si>
  <si>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</si>
  <si>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</si>
  <si>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</si>
  <si>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</si>
  <si>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</si>
  <si>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</si>
  <si>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</si>
  <si>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</si>
  <si>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</si>
  <si>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</si>
  <si>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</si>
  <si>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</si>
  <si>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</si>
  <si>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</si>
  <si>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</si>
  <si>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</si>
  <si>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</si>
  <si>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</si>
  <si>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</si>
  <si>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</si>
  <si>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</si>
  <si>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</si>
  <si>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</si>
  <si>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</si>
  <si>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</si>
  <si>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</si>
  <si>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</si>
  <si>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</si>
  <si>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</si>
  <si>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</si>
  <si>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</si>
  <si>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</si>
  <si>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</si>
  <si>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</si>
  <si>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</si>
  <si>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</si>
  <si>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Callao, 14 de enero del 2019</t>
  </si>
  <si>
    <t xml:space="preserve">        Fecha  : 12/01/2019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</si>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</sst>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C1" zoomScale="25" zoomScaleNormal="25" workbookViewId="0">
      <selection activeCell="T31" sqref="T31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42</v>
      </c>
    </row>
    <row r="2" spans="2:48" ht="30" x14ac:dyDescent="0.4">
      <c r="B2" s="92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63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39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36</v>
      </c>
      <c r="AN6" s="123"/>
      <c r="AO6" s="123"/>
      <c r="AP6" s="123"/>
      <c r="AQ6" s="123"/>
    </row>
    <row r="7" spans="2:48" s="9" customFormat="1" ht="26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67</v>
      </c>
      <c r="AP8" s="123"/>
      <c r="AQ8" s="123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27" t="s">
        <v>62</v>
      </c>
      <c r="F10" s="128"/>
      <c r="G10" s="118" t="s">
        <v>5</v>
      </c>
      <c r="H10" s="119"/>
      <c r="I10" s="121" t="s">
        <v>44</v>
      </c>
      <c r="J10" s="121"/>
      <c r="K10" s="121" t="s">
        <v>6</v>
      </c>
      <c r="L10" s="121"/>
      <c r="M10" s="117" t="s">
        <v>7</v>
      </c>
      <c r="N10" s="120"/>
      <c r="O10" s="117" t="s">
        <v>8</v>
      </c>
      <c r="P10" s="120"/>
      <c r="Q10" s="118" t="s">
        <v>9</v>
      </c>
      <c r="R10" s="119"/>
      <c r="S10" s="118" t="s">
        <v>10</v>
      </c>
      <c r="T10" s="119"/>
      <c r="U10" s="118" t="s">
        <v>11</v>
      </c>
      <c r="V10" s="119"/>
      <c r="W10" s="118" t="s">
        <v>51</v>
      </c>
      <c r="X10" s="119"/>
      <c r="Y10" s="117" t="s">
        <v>45</v>
      </c>
      <c r="Z10" s="116"/>
      <c r="AA10" s="117" t="s">
        <v>37</v>
      </c>
      <c r="AB10" s="116"/>
      <c r="AC10" s="117" t="s">
        <v>12</v>
      </c>
      <c r="AD10" s="116"/>
      <c r="AE10" s="115" t="s">
        <v>53</v>
      </c>
      <c r="AF10" s="116"/>
      <c r="AG10" s="115" t="s">
        <v>46</v>
      </c>
      <c r="AH10" s="116"/>
      <c r="AI10" s="115" t="s">
        <v>47</v>
      </c>
      <c r="AJ10" s="116"/>
      <c r="AK10" s="115" t="s">
        <v>48</v>
      </c>
      <c r="AL10" s="116"/>
      <c r="AM10" s="115" t="s">
        <v>49</v>
      </c>
      <c r="AN10" s="116"/>
      <c r="AO10" s="125" t="s">
        <v>13</v>
      </c>
      <c r="AP10" s="126"/>
      <c r="AQ10" s="87" t="s">
        <v>14</v>
      </c>
      <c r="AT10" s="89"/>
    </row>
    <row r="11" spans="2:48" s="44" customFormat="1" ht="36" customHeight="1" x14ac:dyDescent="0.55000000000000004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55000000000000004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2166.13</v>
      </c>
      <c r="J12" s="51">
        <v>0</v>
      </c>
      <c r="K12" s="51">
        <v>88.73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1113.184</v>
      </c>
      <c r="AA12" s="51">
        <v>0</v>
      </c>
      <c r="AB12" s="51">
        <v>0</v>
      </c>
      <c r="AC12" s="51">
        <v>0</v>
      </c>
      <c r="AD12" s="51">
        <v>0</v>
      </c>
      <c r="AE12" s="51">
        <v>1462.825</v>
      </c>
      <c r="AF12" s="51">
        <v>0</v>
      </c>
      <c r="AG12" s="51">
        <v>1531.3050000000001</v>
      </c>
      <c r="AH12" s="51">
        <v>0</v>
      </c>
      <c r="AI12" s="51">
        <v>0</v>
      </c>
      <c r="AJ12" s="51">
        <v>0</v>
      </c>
      <c r="AK12" s="51">
        <v>1472.895</v>
      </c>
      <c r="AL12" s="51">
        <v>0</v>
      </c>
      <c r="AM12" s="51">
        <v>245.45999999999998</v>
      </c>
      <c r="AN12" s="51">
        <v>0</v>
      </c>
      <c r="AO12" s="52">
        <f>SUMIF($C$11:$AN$11,"Ind*",C12:AN12)</f>
        <v>6967.3450000000003</v>
      </c>
      <c r="AP12" s="52">
        <f>SUMIF($C$11:$AN$11,"I.Mad",C12:AN12)</f>
        <v>1113.184</v>
      </c>
      <c r="AQ12" s="52">
        <f>SUM(AO12:AP12)</f>
        <v>8080.5290000000005</v>
      </c>
      <c r="AS12" s="26"/>
      <c r="AT12" s="60"/>
    </row>
    <row r="13" spans="2:48" ht="50.25" customHeight="1" x14ac:dyDescent="0.55000000000000004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 t="s">
        <v>19</v>
      </c>
      <c r="H13" s="53" t="s">
        <v>19</v>
      </c>
      <c r="I13" s="53">
        <v>6</v>
      </c>
      <c r="J13" s="53" t="s">
        <v>19</v>
      </c>
      <c r="K13" s="53">
        <v>1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 t="s">
        <v>19</v>
      </c>
      <c r="Z13" s="53">
        <v>14</v>
      </c>
      <c r="AA13" s="53" t="s">
        <v>19</v>
      </c>
      <c r="AB13" s="53" t="s">
        <v>19</v>
      </c>
      <c r="AC13" s="53" t="s">
        <v>19</v>
      </c>
      <c r="AD13" s="53" t="s">
        <v>19</v>
      </c>
      <c r="AE13" s="53">
        <v>18</v>
      </c>
      <c r="AF13" s="53" t="s">
        <v>19</v>
      </c>
      <c r="AG13" s="53">
        <v>14</v>
      </c>
      <c r="AH13" s="53" t="s">
        <v>19</v>
      </c>
      <c r="AI13" s="53" t="s">
        <v>19</v>
      </c>
      <c r="AJ13" s="53" t="s">
        <v>19</v>
      </c>
      <c r="AK13" s="53">
        <v>25</v>
      </c>
      <c r="AL13" s="53" t="s">
        <v>19</v>
      </c>
      <c r="AM13" s="53">
        <v>3</v>
      </c>
      <c r="AN13" s="53" t="s">
        <v>19</v>
      </c>
      <c r="AO13" s="52">
        <f>SUMIF($C$11:$AN$11,"Ind*",C13:AN13)</f>
        <v>67</v>
      </c>
      <c r="AP13" s="52">
        <f>SUMIF($C$11:$AN$11,"I.Mad",C13:AN13)</f>
        <v>14</v>
      </c>
      <c r="AQ13" s="52">
        <f>SUM(AO13:AP13)</f>
        <v>81</v>
      </c>
      <c r="AT13" s="19"/>
      <c r="AU13" s="19"/>
      <c r="AV13" s="19"/>
    </row>
    <row r="14" spans="2:48" ht="50.25" customHeight="1" x14ac:dyDescent="0.55000000000000004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 t="s">
        <v>19</v>
      </c>
      <c r="H14" s="53" t="s">
        <v>19</v>
      </c>
      <c r="I14" s="53">
        <v>4</v>
      </c>
      <c r="J14" s="53" t="s">
        <v>19</v>
      </c>
      <c r="K14" s="53" t="s">
        <v>68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 t="s">
        <v>19</v>
      </c>
      <c r="Z14" s="53">
        <v>5</v>
      </c>
      <c r="AA14" s="53" t="s">
        <v>19</v>
      </c>
      <c r="AB14" s="53" t="s">
        <v>19</v>
      </c>
      <c r="AC14" s="53" t="s">
        <v>19</v>
      </c>
      <c r="AD14" s="53" t="s">
        <v>19</v>
      </c>
      <c r="AE14" s="53">
        <v>4</v>
      </c>
      <c r="AF14" s="53" t="s">
        <v>19</v>
      </c>
      <c r="AG14" s="53">
        <v>4</v>
      </c>
      <c r="AH14" s="53" t="s">
        <v>19</v>
      </c>
      <c r="AI14" s="53" t="s">
        <v>19</v>
      </c>
      <c r="AJ14" s="53" t="s">
        <v>19</v>
      </c>
      <c r="AK14" s="53">
        <v>7</v>
      </c>
      <c r="AL14" s="53" t="s">
        <v>19</v>
      </c>
      <c r="AM14" s="53">
        <v>2</v>
      </c>
      <c r="AN14" s="53" t="s">
        <v>19</v>
      </c>
      <c r="AO14" s="52">
        <f>SUMIF($C$11:$AN$11,"Ind*",C14:AN14)</f>
        <v>21</v>
      </c>
      <c r="AP14" s="52">
        <f>SUMIF($C$11:$AN$11,"I.Mad",C14:AN14)</f>
        <v>5</v>
      </c>
      <c r="AQ14" s="52">
        <f>SUM(AO14:AP14)</f>
        <v>26</v>
      </c>
      <c r="AT14" s="19"/>
      <c r="AU14" s="19"/>
      <c r="AV14" s="19"/>
    </row>
    <row r="15" spans="2:48" ht="50.25" customHeight="1" x14ac:dyDescent="0.55000000000000004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 t="s">
        <v>19</v>
      </c>
      <c r="H15" s="53" t="s">
        <v>19</v>
      </c>
      <c r="I15" s="53">
        <v>0.17388792998039221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 t="s">
        <v>19</v>
      </c>
      <c r="Z15" s="53" t="s">
        <v>68</v>
      </c>
      <c r="AA15" s="53" t="s">
        <v>19</v>
      </c>
      <c r="AB15" s="53" t="s">
        <v>19</v>
      </c>
      <c r="AC15" s="53" t="s">
        <v>19</v>
      </c>
      <c r="AD15" s="53" t="s">
        <v>19</v>
      </c>
      <c r="AE15" s="53">
        <v>48.620164712709411</v>
      </c>
      <c r="AF15" s="53" t="s">
        <v>19</v>
      </c>
      <c r="AG15" s="53">
        <v>32.654440164498681</v>
      </c>
      <c r="AH15" s="53" t="s">
        <v>19</v>
      </c>
      <c r="AI15" s="53" t="s">
        <v>19</v>
      </c>
      <c r="AJ15" s="53" t="s">
        <v>19</v>
      </c>
      <c r="AK15" s="53">
        <v>48.388277421148658</v>
      </c>
      <c r="AL15" s="53" t="s">
        <v>19</v>
      </c>
      <c r="AM15" s="53">
        <v>40.710575518430069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55000000000000004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 t="s">
        <v>19</v>
      </c>
      <c r="H16" s="58" t="s">
        <v>19</v>
      </c>
      <c r="I16" s="58">
        <v>14.5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 t="s">
        <v>19</v>
      </c>
      <c r="Z16" s="58" t="s">
        <v>19</v>
      </c>
      <c r="AA16" s="58" t="s">
        <v>19</v>
      </c>
      <c r="AB16" s="58" t="s">
        <v>19</v>
      </c>
      <c r="AC16" s="58" t="s">
        <v>19</v>
      </c>
      <c r="AD16" s="58" t="s">
        <v>19</v>
      </c>
      <c r="AE16" s="58">
        <v>12</v>
      </c>
      <c r="AF16" s="58" t="s">
        <v>19</v>
      </c>
      <c r="AG16" s="58">
        <v>12.5</v>
      </c>
      <c r="AH16" s="58" t="s">
        <v>19</v>
      </c>
      <c r="AI16" s="58" t="s">
        <v>19</v>
      </c>
      <c r="AJ16" s="58" t="s">
        <v>19</v>
      </c>
      <c r="AK16" s="58">
        <v>12.5</v>
      </c>
      <c r="AL16" s="58" t="s">
        <v>19</v>
      </c>
      <c r="AM16" s="58">
        <v>12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4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113"/>
      <c r="Z30" s="113">
        <v>0.5656987</v>
      </c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0.5656987</v>
      </c>
      <c r="AQ30" s="55">
        <f t="shared" si="2"/>
        <v>0.5656987</v>
      </c>
      <c r="AT30" s="19"/>
      <c r="AU30" s="19"/>
      <c r="AV30" s="19"/>
    </row>
    <row r="31" spans="2:48" ht="50.25" customHeight="1" x14ac:dyDescent="0.55000000000000004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2166.13</v>
      </c>
      <c r="J41" s="55">
        <f t="shared" si="8"/>
        <v>0</v>
      </c>
      <c r="K41" s="55">
        <f t="shared" si="8"/>
        <v>88.73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1113.7496987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1462.825</v>
      </c>
      <c r="AF41" s="55">
        <f t="shared" si="8"/>
        <v>0</v>
      </c>
      <c r="AG41" s="55">
        <f t="shared" si="8"/>
        <v>1531.3050000000001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1472.895</v>
      </c>
      <c r="AL41" s="55">
        <f t="shared" si="8"/>
        <v>0</v>
      </c>
      <c r="AM41" s="55">
        <f t="shared" si="8"/>
        <v>245.45999999999998</v>
      </c>
      <c r="AN41" s="55">
        <f t="shared" si="8"/>
        <v>0</v>
      </c>
      <c r="AO41" s="55">
        <f>SUM(AO12,AO18,AO24:AO37)</f>
        <v>6967.3450000000003</v>
      </c>
      <c r="AP41" s="55">
        <f>SUM(AP12,AP18,AP24:AP37)</f>
        <v>1113.7496987</v>
      </c>
      <c r="AQ41" s="55">
        <f>SUM(AO41:AP41)</f>
        <v>8081.0946987000007</v>
      </c>
    </row>
    <row r="42" spans="2:43" ht="50.25" customHeight="1" x14ac:dyDescent="0.55000000000000004">
      <c r="B42" s="80" t="s">
        <v>38</v>
      </c>
      <c r="C42" s="24"/>
      <c r="D42" s="24"/>
      <c r="E42" s="24"/>
      <c r="F42" s="57"/>
      <c r="G42" s="57">
        <v>20</v>
      </c>
      <c r="H42" s="57"/>
      <c r="I42" s="57">
        <v>23.6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18.7</v>
      </c>
      <c r="AN42" s="57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66</v>
      </c>
      <c r="AN46" s="3"/>
    </row>
    <row r="47" spans="2:43" ht="45" x14ac:dyDescent="0.6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2019-01-14T20:06:17Z</dcterms:modified>
</cp:coreProperties>
</file>