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3F462989-79C7-4514-8FBC-631F41E47A56}" xr6:coauthVersionLast="47" xr6:coauthVersionMax="47" xr10:uidLastSave="{00000000-0000-0000-0000-000000000000}"/>
  <bookViews>
    <workbookView showSheetTabs="0" xWindow="20370" yWindow="-120" windowWidth="29040" windowHeight="1572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<sst xmlns="http://schemas.openxmlformats.org/spreadsheetml/2006/main" count="376" uniqueCount="68">
  <si>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</si>
  <si>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</si>
  <si>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</si>
  <si>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</si>
  <si>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</si>
  <si>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</si>
  <si>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</si>
  <si>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</si>
  <si>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</si>
  <si>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</si>
  <si>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</si>
  <si>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</si>
  <si>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</si>
  <si>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</si>
  <si>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</si>
  <si>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</si>
  <si>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</si>
  <si>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</si>
  <si>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</si>
  <si>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</si>
  <si>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</si>
  <si>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</si>
  <si>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</si>
  <si>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</si>
  <si>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</si>
  <si>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</si>
  <si>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</si>
  <si>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</si>
  <si>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</si>
  <si>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</si>
  <si>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</si>
  <si>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</si>
  <si>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</si>
  <si>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</si>
  <si>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</si>
  <si>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</si>
  <si>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</si>
  <si>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</si>
  <si>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</si>
  <si>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</si>
  <si>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</si>
  <si>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</si>
  <si>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</si>
  <si>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</si>
  <si>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</si>
  <si>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</si>
  <si>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</si>
  <si>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</si>
  <si>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</si>
  <si>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</si>
  <si>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</si>
  <si>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</si>
  <si>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</si>
  <si>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</si>
  <si>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</si>
  <si>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</si>
  <si>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</si>
  <si>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</si>
  <si>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</si>
  <si>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</si>
  <si>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</si>
  <si>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</si>
  <si>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</si>
  <si>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</si>
  <si>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</si>
  <si>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</si>
  <si>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 xml:space="preserve">        Fecha  : 13/01/2023</t>
  </si>
  <si>
    <t>Callao, 16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</si>
</sst>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C1" zoomScale="23" zoomScaleNormal="23" workbookViewId="0">
      <selection activeCell="H22" sqref="H22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904.91</v>
      </c>
      <c r="F12" s="25">
        <v>486.65</v>
      </c>
      <c r="G12" s="25">
        <v>5209.7050000000008</v>
      </c>
      <c r="H12" s="25">
        <v>816.06500000000005</v>
      </c>
      <c r="I12" s="25">
        <v>516.65</v>
      </c>
      <c r="J12" s="25">
        <v>0</v>
      </c>
      <c r="K12" s="25">
        <v>123.42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328.03500000000003</v>
      </c>
      <c r="Z12" s="25">
        <v>0</v>
      </c>
      <c r="AA12" s="25">
        <v>1772.7473040752445</v>
      </c>
      <c r="AB12" s="25">
        <v>0</v>
      </c>
      <c r="AC12" s="25">
        <v>2900.0099999999998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11755.477304075244</v>
      </c>
      <c r="AP12" s="25">
        <f>SUMIF($C$11:$AN$11,"I.Mad",C12:AN12)</f>
        <v>1302.7150000000001</v>
      </c>
      <c r="AQ12" s="25">
        <f>SUM(AO12:AP12)</f>
        <v>13058.192304075244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12</v>
      </c>
      <c r="F13" s="25">
        <v>8</v>
      </c>
      <c r="G13" s="25">
        <v>47</v>
      </c>
      <c r="H13" s="25">
        <v>22</v>
      </c>
      <c r="I13" s="25">
        <v>1</v>
      </c>
      <c r="J13" s="25" t="s">
        <v>33</v>
      </c>
      <c r="K13" s="25">
        <v>1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/>
      <c r="R13" s="25" t="s">
        <v>33</v>
      </c>
      <c r="S13" s="25" t="s">
        <v>33</v>
      </c>
      <c r="T13" s="25" t="s">
        <v>33</v>
      </c>
      <c r="U13" s="25" t="s">
        <v>33</v>
      </c>
      <c r="V13" s="25" t="s">
        <v>33</v>
      </c>
      <c r="W13" s="25" t="s">
        <v>33</v>
      </c>
      <c r="X13" s="25" t="s">
        <v>33</v>
      </c>
      <c r="Y13" s="25">
        <v>1</v>
      </c>
      <c r="Z13" s="25" t="s">
        <v>33</v>
      </c>
      <c r="AA13" s="25">
        <v>5</v>
      </c>
      <c r="AB13" s="25" t="s">
        <v>33</v>
      </c>
      <c r="AC13" s="25">
        <v>10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77</v>
      </c>
      <c r="AP13" s="25">
        <f>SUMIF($C$11:$AN$11,"I.Mad",C13:AN13)</f>
        <v>30</v>
      </c>
      <c r="AQ13" s="25">
        <f>SUM(AO13:AP13)</f>
        <v>107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>
        <v>2</v>
      </c>
      <c r="F14" s="25">
        <v>4</v>
      </c>
      <c r="G14" s="25">
        <v>13</v>
      </c>
      <c r="H14" s="25">
        <v>3</v>
      </c>
      <c r="I14" s="25">
        <v>1</v>
      </c>
      <c r="J14" s="25" t="s">
        <v>33</v>
      </c>
      <c r="K14" s="25">
        <v>1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/>
      <c r="R14" s="25" t="s">
        <v>33</v>
      </c>
      <c r="S14" s="25" t="s">
        <v>33</v>
      </c>
      <c r="T14" s="25" t="s">
        <v>33</v>
      </c>
      <c r="U14" s="25" t="s">
        <v>33</v>
      </c>
      <c r="V14" s="25" t="s">
        <v>33</v>
      </c>
      <c r="W14" s="25" t="s">
        <v>33</v>
      </c>
      <c r="X14" s="25" t="s">
        <v>33</v>
      </c>
      <c r="Y14" s="25">
        <v>1</v>
      </c>
      <c r="Z14" s="25" t="s">
        <v>33</v>
      </c>
      <c r="AA14" s="25">
        <v>5</v>
      </c>
      <c r="AB14" s="25" t="s">
        <v>33</v>
      </c>
      <c r="AC14" s="25">
        <v>5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28</v>
      </c>
      <c r="AP14" s="25">
        <f>SUMIF($C$11:$AN$11,"I.Mad",C14:AN14)</f>
        <v>7</v>
      </c>
      <c r="AQ14" s="25">
        <f>SUM(AO14:AP14)</f>
        <v>35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>
        <v>22.722154854403662</v>
      </c>
      <c r="F15" s="25">
        <v>74.107286111616986</v>
      </c>
      <c r="G15" s="25">
        <v>6.3139327943272621</v>
      </c>
      <c r="H15" s="25">
        <v>6.5406339433832059</v>
      </c>
      <c r="I15" s="25">
        <v>39.603960396039604</v>
      </c>
      <c r="J15" s="25" t="s">
        <v>33</v>
      </c>
      <c r="K15" s="25">
        <v>4.787234042553191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 t="s">
        <v>33</v>
      </c>
      <c r="V15" s="25" t="s">
        <v>33</v>
      </c>
      <c r="W15" s="25" t="s">
        <v>33</v>
      </c>
      <c r="X15" s="25" t="s">
        <v>33</v>
      </c>
      <c r="Y15" s="25">
        <v>35.390948028830906</v>
      </c>
      <c r="Z15" s="25" t="s">
        <v>33</v>
      </c>
      <c r="AA15" s="25">
        <v>63.809491327854509</v>
      </c>
      <c r="AB15" s="25" t="s">
        <v>33</v>
      </c>
      <c r="AC15" s="25">
        <v>50.335926607876033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>
        <v>12.5</v>
      </c>
      <c r="F16" s="30">
        <v>11</v>
      </c>
      <c r="G16" s="30">
        <v>13</v>
      </c>
      <c r="H16" s="30">
        <v>12.5</v>
      </c>
      <c r="I16" s="30">
        <v>12</v>
      </c>
      <c r="J16" s="30" t="s">
        <v>33</v>
      </c>
      <c r="K16" s="30">
        <v>12.5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 t="s">
        <v>33</v>
      </c>
      <c r="V16" s="30" t="s">
        <v>33</v>
      </c>
      <c r="W16" s="30" t="s">
        <v>33</v>
      </c>
      <c r="X16" s="30" t="s">
        <v>33</v>
      </c>
      <c r="Y16" s="30">
        <v>12</v>
      </c>
      <c r="Z16" s="30" t="s">
        <v>33</v>
      </c>
      <c r="AA16" s="30">
        <v>11.5</v>
      </c>
      <c r="AB16" s="30" t="s">
        <v>33</v>
      </c>
      <c r="AC16" s="30">
        <v>12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25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36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>
        <v>1.9550000000000001</v>
      </c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39">
        <v>0.20562670565302144</v>
      </c>
      <c r="AB30" s="36"/>
      <c r="AC30" s="39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2.1606267056530215</v>
      </c>
      <c r="AP30" s="25">
        <f t="shared" si="1"/>
        <v>0</v>
      </c>
      <c r="AQ30" s="36">
        <f t="shared" si="2"/>
        <v>2.1606267056530215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6">
        <v>2.6370692191026452</v>
      </c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2.6370692191026452</v>
      </c>
      <c r="AP31" s="25">
        <f t="shared" si="1"/>
        <v>0</v>
      </c>
      <c r="AQ31" s="36">
        <f t="shared" si="2"/>
        <v>2.6370692191026452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904.91</v>
      </c>
      <c r="F41" s="36">
        <f t="shared" si="3"/>
        <v>486.65</v>
      </c>
      <c r="G41" s="36">
        <f t="shared" si="3"/>
        <v>5209.7050000000008</v>
      </c>
      <c r="H41" s="36">
        <f t="shared" si="3"/>
        <v>816.06500000000005</v>
      </c>
      <c r="I41" s="36">
        <f t="shared" si="3"/>
        <v>518.60500000000002</v>
      </c>
      <c r="J41" s="36">
        <f t="shared" si="3"/>
        <v>0</v>
      </c>
      <c r="K41" s="36">
        <f t="shared" si="3"/>
        <v>123.42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0</v>
      </c>
      <c r="V41" s="36">
        <f t="shared" si="3"/>
        <v>0</v>
      </c>
      <c r="W41" s="36">
        <f t="shared" si="3"/>
        <v>0</v>
      </c>
      <c r="X41" s="36">
        <f t="shared" si="3"/>
        <v>0</v>
      </c>
      <c r="Y41" s="36">
        <f t="shared" si="3"/>
        <v>328.03500000000003</v>
      </c>
      <c r="Z41" s="36">
        <f t="shared" si="3"/>
        <v>0</v>
      </c>
      <c r="AA41" s="36">
        <f t="shared" si="3"/>
        <v>1775.5900000000001</v>
      </c>
      <c r="AB41" s="36">
        <f t="shared" si="3"/>
        <v>0</v>
      </c>
      <c r="AC41" s="36">
        <f t="shared" si="3"/>
        <v>2900.0099999999998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11760.275</v>
      </c>
      <c r="AP41" s="36">
        <f>SUM(AP12,AP18,AP24:AP37)</f>
        <v>1302.7150000000001</v>
      </c>
      <c r="AQ41" s="36">
        <f t="shared" si="2"/>
        <v>13062.99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</v>
      </c>
      <c r="H42" s="30"/>
      <c r="I42" s="30">
        <v>20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2023-01-16T16:45:16Z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