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8\Industrial\"/>
    </mc:Choice>
  </mc:AlternateContent>
  <bookViews>
    <workbookView showHorizontalScroll="0" showVerticalScroll="0" showSheetTabs="0" xWindow="0" yWindow="300" windowWidth="20730" windowHeight="8445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<sst xmlns="http://schemas.openxmlformats.org/spreadsheetml/2006/main" count="380" uniqueCount="69">
  <si>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</si>
  <si>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</si>
  <si>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</si>
  <si>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</si>
  <si>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</si>
  <si>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</si>
  <si>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</si>
  <si>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</si>
  <si>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</si>
  <si>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</si>
  <si>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</si>
  <si>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</si>
  <si>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</si>
  <si>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</si>
  <si>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</si>
  <si>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</si>
  <si>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</si>
  <si>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</si>
  <si>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</si>
  <si>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</si>
  <si>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</si>
  <si>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</si>
  <si>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</si>
  <si>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</si>
  <si>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</si>
  <si>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</si>
  <si>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</si>
  <si>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</si>
  <si>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</si>
  <si>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</si>
  <si>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</si>
  <si>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</si>
  <si>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</si>
  <si>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</si>
  <si>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</si>
  <si>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</si>
  <si>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</si>
  <si>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</si>
  <si>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</si>
  <si>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</si>
  <si>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</si>
  <si>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</si>
  <si>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</si>
  <si>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</si>
  <si>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</si>
  <si>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</si>
  <si>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</si>
  <si>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</si>
  <si>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</si>
  <si>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</si>
  <si>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</si>
  <si>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</si>
  <si>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</si>
  <si>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</si>
  <si>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</si>
  <si>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</si>
  <si>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</si>
  <si>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</si>
  <si>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</si>
  <si>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</si>
  <si>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</si>
  <si>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</si>
  <si>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</si>
  <si>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</si>
  <si>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</si>
  <si>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R.M.N°560-2017-PRODUCE,R.M.N°647-2017-PRODUCE,R.M.N°004-2018-PRODUCE</t>
  </si>
  <si>
    <t xml:space="preserve">        Fecha  : 15/01/2018</t>
  </si>
  <si>
    <t>Callao, 16 de enero del 2018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</si>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</sst>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I1" zoomScale="25" zoomScaleNormal="25" workbookViewId="0">
      <selection activeCell="AA29" sqref="AA29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2" t="s">
        <v>63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5">
      <c r="B5" s="122" t="s">
        <v>40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37</v>
      </c>
      <c r="AN6" s="123"/>
      <c r="AO6" s="123"/>
      <c r="AP6" s="123"/>
      <c r="AQ6" s="123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66</v>
      </c>
      <c r="AP8" s="123"/>
      <c r="AQ8" s="123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7" t="s">
        <v>4</v>
      </c>
      <c r="D10" s="116"/>
      <c r="E10" s="117" t="s">
        <v>5</v>
      </c>
      <c r="F10" s="116"/>
      <c r="G10" s="118" t="s">
        <v>6</v>
      </c>
      <c r="H10" s="119"/>
      <c r="I10" s="121" t="s">
        <v>45</v>
      </c>
      <c r="J10" s="121"/>
      <c r="K10" s="121" t="s">
        <v>7</v>
      </c>
      <c r="L10" s="121"/>
      <c r="M10" s="117" t="s">
        <v>8</v>
      </c>
      <c r="N10" s="120"/>
      <c r="O10" s="117" t="s">
        <v>9</v>
      </c>
      <c r="P10" s="120"/>
      <c r="Q10" s="118" t="s">
        <v>10</v>
      </c>
      <c r="R10" s="119"/>
      <c r="S10" s="118" t="s">
        <v>11</v>
      </c>
      <c r="T10" s="119"/>
      <c r="U10" s="118" t="s">
        <v>12</v>
      </c>
      <c r="V10" s="119"/>
      <c r="W10" s="118" t="s">
        <v>52</v>
      </c>
      <c r="X10" s="119"/>
      <c r="Y10" s="117" t="s">
        <v>46</v>
      </c>
      <c r="Z10" s="116"/>
      <c r="AA10" s="117" t="s">
        <v>38</v>
      </c>
      <c r="AB10" s="116"/>
      <c r="AC10" s="117" t="s">
        <v>13</v>
      </c>
      <c r="AD10" s="116"/>
      <c r="AE10" s="115" t="s">
        <v>54</v>
      </c>
      <c r="AF10" s="116"/>
      <c r="AG10" s="115" t="s">
        <v>47</v>
      </c>
      <c r="AH10" s="116"/>
      <c r="AI10" s="115" t="s">
        <v>48</v>
      </c>
      <c r="AJ10" s="116"/>
      <c r="AK10" s="115" t="s">
        <v>49</v>
      </c>
      <c r="AL10" s="116"/>
      <c r="AM10" s="115" t="s">
        <v>50</v>
      </c>
      <c r="AN10" s="116"/>
      <c r="AO10" s="125" t="s">
        <v>14</v>
      </c>
      <c r="AP10" s="126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5350.4549999999999</v>
      </c>
      <c r="H12" s="51">
        <v>2758.3299999999995</v>
      </c>
      <c r="I12" s="51">
        <v>7523.34</v>
      </c>
      <c r="J12" s="51">
        <v>3985.87</v>
      </c>
      <c r="K12" s="51">
        <v>894.95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4177.2659999999996</v>
      </c>
      <c r="R12" s="51">
        <v>0</v>
      </c>
      <c r="S12" s="51">
        <v>3805</v>
      </c>
      <c r="T12" s="51">
        <v>0</v>
      </c>
      <c r="U12" s="51">
        <v>2320</v>
      </c>
      <c r="V12" s="51">
        <v>0</v>
      </c>
      <c r="W12" s="51">
        <v>3405</v>
      </c>
      <c r="X12" s="51">
        <v>0</v>
      </c>
      <c r="Y12" s="51">
        <v>1021.12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28497.130999999998</v>
      </c>
      <c r="AP12" s="52">
        <f>SUMIF($C$11:$AN$11,"I.Mad",C12:AN12)</f>
        <v>6744.1999999999989</v>
      </c>
      <c r="AQ12" s="52">
        <f>SUM(AO12:AP12)</f>
        <v>35241.330999999998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>
        <v>65</v>
      </c>
      <c r="H13" s="53">
        <v>74</v>
      </c>
      <c r="I13" s="53">
        <v>69</v>
      </c>
      <c r="J13" s="53">
        <v>119</v>
      </c>
      <c r="K13" s="53">
        <v>3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25</v>
      </c>
      <c r="R13" s="53" t="s">
        <v>20</v>
      </c>
      <c r="S13" s="53">
        <v>18</v>
      </c>
      <c r="T13" s="53" t="s">
        <v>20</v>
      </c>
      <c r="U13" s="53">
        <v>12</v>
      </c>
      <c r="V13" s="53" t="s">
        <v>20</v>
      </c>
      <c r="W13" s="53">
        <v>17</v>
      </c>
      <c r="X13" s="53" t="s">
        <v>20</v>
      </c>
      <c r="Y13" s="53">
        <v>3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212</v>
      </c>
      <c r="AP13" s="52">
        <f>SUMIF($C$11:$AN$11,"I.Mad",C13:AN13)</f>
        <v>193</v>
      </c>
      <c r="AQ13" s="52">
        <f>SUM(AO13:AP13)</f>
        <v>405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>
        <v>12</v>
      </c>
      <c r="H14" s="53">
        <v>12</v>
      </c>
      <c r="I14" s="53">
        <v>8</v>
      </c>
      <c r="J14" s="53">
        <v>21</v>
      </c>
      <c r="K14" s="53" t="s">
        <v>68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8</v>
      </c>
      <c r="R14" s="53" t="s">
        <v>20</v>
      </c>
      <c r="S14" s="53">
        <v>6</v>
      </c>
      <c r="T14" s="53" t="s">
        <v>20</v>
      </c>
      <c r="U14" s="53">
        <v>5</v>
      </c>
      <c r="V14" s="53" t="s">
        <v>20</v>
      </c>
      <c r="W14" s="53">
        <v>7</v>
      </c>
      <c r="X14" s="53" t="s">
        <v>20</v>
      </c>
      <c r="Y14" s="53">
        <v>1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47</v>
      </c>
      <c r="AP14" s="52">
        <f>SUMIF($C$11:$AN$11,"I.Mad",C14:AN14)</f>
        <v>33</v>
      </c>
      <c r="AQ14" s="52">
        <f>SUM(AO14:AP14)</f>
        <v>80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>
        <v>10.216569589620869</v>
      </c>
      <c r="H15" s="53">
        <v>12.567696403108412</v>
      </c>
      <c r="I15" s="53">
        <v>18.197180308478856</v>
      </c>
      <c r="J15" s="53">
        <v>2.6277442262342455E-2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16.86677128713422</v>
      </c>
      <c r="R15" s="53" t="s">
        <v>20</v>
      </c>
      <c r="S15" s="53">
        <v>30.107632440774417</v>
      </c>
      <c r="T15" s="53" t="s">
        <v>20</v>
      </c>
      <c r="U15" s="53">
        <v>27.671317513010973</v>
      </c>
      <c r="V15" s="53" t="s">
        <v>20</v>
      </c>
      <c r="W15" s="53">
        <v>20.391061515016201</v>
      </c>
      <c r="X15" s="53" t="s">
        <v>20</v>
      </c>
      <c r="Y15" s="53">
        <v>6.7901230000000004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>
        <v>12.5</v>
      </c>
      <c r="H16" s="58">
        <v>12.5</v>
      </c>
      <c r="I16" s="58">
        <v>12</v>
      </c>
      <c r="J16" s="58">
        <v>13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12.5</v>
      </c>
      <c r="R16" s="58" t="s">
        <v>20</v>
      </c>
      <c r="S16" s="58">
        <v>12.5</v>
      </c>
      <c r="T16" s="58" t="s">
        <v>20</v>
      </c>
      <c r="U16" s="58">
        <v>12</v>
      </c>
      <c r="V16" s="58" t="s">
        <v>20</v>
      </c>
      <c r="W16" s="58">
        <v>12.5</v>
      </c>
      <c r="X16" s="58" t="s">
        <v>20</v>
      </c>
      <c r="Y16" s="58">
        <v>12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>
        <v>4.7359632320819731</v>
      </c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4.7359632320819731</v>
      </c>
      <c r="AP24" s="52">
        <f t="shared" ref="AP24:AP30" si="1">SUMIF($C$11:$AN$11,"I.Mad",C24:AN24)</f>
        <v>0</v>
      </c>
      <c r="AQ24" s="55">
        <f t="shared" ref="AQ24:AQ37" si="2">SUM(AO24:AP24)</f>
        <v>4.7359632320819731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55">
        <v>15.5</v>
      </c>
      <c r="J25" s="55">
        <v>9.7799999999999994</v>
      </c>
      <c r="K25" s="55"/>
      <c r="L25" s="55"/>
      <c r="M25" s="55"/>
      <c r="N25" s="55"/>
      <c r="O25" s="55"/>
      <c r="P25" s="55"/>
      <c r="Q25" s="55">
        <v>17.998428980543629</v>
      </c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33.498428980543629</v>
      </c>
      <c r="AP25" s="52">
        <f t="shared" si="1"/>
        <v>9.7799999999999994</v>
      </c>
      <c r="AQ25" s="55">
        <f>SUM(AO25:AP25)</f>
        <v>43.27842898054363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5350.4549999999999</v>
      </c>
      <c r="H41" s="55">
        <f t="shared" si="8"/>
        <v>2758.3299999999995</v>
      </c>
      <c r="I41" s="55">
        <f t="shared" si="8"/>
        <v>7538.84</v>
      </c>
      <c r="J41" s="55">
        <f t="shared" si="8"/>
        <v>3995.65</v>
      </c>
      <c r="K41" s="55">
        <f t="shared" si="8"/>
        <v>894.95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4200.0003922126252</v>
      </c>
      <c r="R41" s="55">
        <f t="shared" si="8"/>
        <v>0</v>
      </c>
      <c r="S41" s="55">
        <f>+SUM(S24:S40,S18,S12)</f>
        <v>3805</v>
      </c>
      <c r="T41" s="55">
        <f t="shared" si="8"/>
        <v>0</v>
      </c>
      <c r="U41" s="55">
        <f>+SUM(U24:U40,U18,U12)</f>
        <v>2320</v>
      </c>
      <c r="V41" s="55">
        <f t="shared" si="8"/>
        <v>0</v>
      </c>
      <c r="W41" s="55">
        <f t="shared" si="8"/>
        <v>3405</v>
      </c>
      <c r="X41" s="55">
        <f t="shared" si="8"/>
        <v>0</v>
      </c>
      <c r="Y41" s="55">
        <f t="shared" si="8"/>
        <v>1021.12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28535.365392212621</v>
      </c>
      <c r="AP41" s="55">
        <f>SUM(AP12,AP18,AP24:AP37)</f>
        <v>6753.9799999999987</v>
      </c>
      <c r="AQ41" s="55">
        <f>SUM(AO41:AP41)</f>
        <v>35289.345392212621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16.5</v>
      </c>
      <c r="H42" s="57"/>
      <c r="I42" s="57">
        <v>19.899999999999999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15.1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2017-06-13T20:04:26Z</cp:lastPrinted>
  <dcterms:created xsi:type="dcterms:W3CDTF">2008-10-21T17:58:04Z</dcterms:created>
  <dcterms:modified xsi:type="dcterms:W3CDTF">2018-01-16T16:52:05Z</dcterms:modified>
</cp:coreProperties>
</file>