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420" windowWidth="20730" windowHeight="8325" tabRatio="540"/>
  </bookViews>
  <sheets>
    <sheet name="reporte" sheetId="5" r:id="rId1"/>
  </sheets>
  <definedNames>
    <definedName name="_xlnm.Print_Area" localSheetId="0">reporte!$A$1:$AQ$47</definedName>
  </definedNames>
  <calcPr calcId="145621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<sst xmlns="http://schemas.openxmlformats.org/spreadsheetml/2006/main" count="374" uniqueCount="69">
  <si>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</si>
  <si>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</si>
  <si>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</si>
  <si>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</si>
  <si>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</si>
  <si>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</si>
  <si>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</si>
  <si>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</si>
  <si>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</si>
  <si>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</si>
  <si>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</si>
  <si>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</si>
  <si>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</si>
  <si>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</si>
  <si>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</si>
  <si>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</si>
  <si>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</si>
  <si>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</si>
  <si>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</si>
  <si>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</si>
  <si>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</si>
  <si>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</si>
  <si>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</si>
  <si>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</si>
  <si>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</si>
  <si>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</si>
  <si>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</si>
  <si>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</si>
  <si>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</si>
  <si>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</si>
  <si>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</si>
  <si>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</si>
  <si>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</si>
  <si>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</si>
  <si>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</si>
  <si>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</si>
  <si>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</si>
  <si>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</si>
  <si>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</si>
  <si>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</si>
  <si>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</si>
  <si>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</si>
  <si>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</si>
  <si>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</si>
  <si>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</si>
  <si>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</si>
  <si>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</si>
  <si>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</si>
  <si>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</si>
  <si>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</si>
  <si>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</si>
  <si>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</si>
  <si>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</si>
  <si>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</si>
  <si>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</si>
  <si>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</si>
  <si>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</si>
  <si>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</si>
  <si>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</si>
  <si>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</si>
  <si>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</si>
  <si>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</si>
  <si>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</si>
  <si>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 xml:space="preserve">           Atención: Sra. Lieneke Maria Schol Calle</t>
  </si>
  <si>
    <t>CALAMAR</t>
  </si>
  <si>
    <t>R.M.N°560-2017-PRODUCE,R.M.N°647-2017-PRODUCE,R.M.N°004-2018-PRODUCE</t>
  </si>
  <si>
    <t>S/M</t>
  </si>
  <si>
    <t xml:space="preserve">        Fecha  : 18/01/2018</t>
  </si>
  <si>
    <t>Callao, 19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</si>
</sst>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</cellXfs>
  <cellStyles count="24">
    <cellStyle name="Estilo 1" xfId="14"/>
    <cellStyle name="Euro" xfId="1"/>
    <cellStyle name="Euro 2" xfId="15"/>
    <cellStyle name="Hipervínculo 2" xfId="2"/>
    <cellStyle name="Millares 2" xfId="3"/>
    <cellStyle name="Millares 3" xfId="23"/>
    <cellStyle name="Normal" xfId="0" builtinId="0"/>
    <cellStyle name="Normal 10" xfId="21"/>
    <cellStyle name="Normal 11" xfId="22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topLeftCell="O16" zoomScale="25" zoomScaleNormal="25" workbookViewId="0">
      <selection activeCell="AM43" sqref="AM43"/>
    </sheetView>
  </sheetViews>
  <sheetFormatPr baseColWidth="10" defaultColWidth="11.42578125" defaultRowHeight="23.25" x14ac:dyDescent="0.35"/>
  <cols>
    <col min="1" max="1" width="1.85546875" style="2" customWidth="1"/>
    <col min="2" max="2" width="35.42578125" style="2" customWidth="1"/>
    <col min="3" max="3" width="25.7109375" style="2" customWidth="1"/>
    <col min="4" max="4" width="23.85546875" style="2" customWidth="1"/>
    <col min="5" max="5" width="21.140625" style="2" customWidth="1"/>
    <col min="6" max="6" width="26.42578125" style="2" customWidth="1"/>
    <col min="7" max="7" width="26.140625" style="2" customWidth="1"/>
    <col min="8" max="8" width="26" style="2" customWidth="1"/>
    <col min="9" max="9" width="23.5703125" style="2" customWidth="1"/>
    <col min="10" max="10" width="22.7109375" style="2" customWidth="1"/>
    <col min="11" max="11" width="26.7109375" style="2" customWidth="1"/>
    <col min="12" max="12" width="23.140625" style="2" customWidth="1"/>
    <col min="13" max="13" width="24.28515625" style="2" customWidth="1"/>
    <col min="14" max="14" width="23.7109375" style="2" customWidth="1"/>
    <col min="15" max="15" width="27" style="2" customWidth="1"/>
    <col min="16" max="16" width="25.8554687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9.140625" style="2" customWidth="1"/>
    <col min="24" max="24" width="30" style="2" customWidth="1"/>
    <col min="25" max="25" width="31.85546875" style="2" customWidth="1"/>
    <col min="26" max="26" width="30.7109375" style="2" customWidth="1"/>
    <col min="27" max="27" width="31.28515625" style="2" customWidth="1"/>
    <col min="28" max="28" width="27.5703125" style="2" customWidth="1"/>
    <col min="29" max="29" width="26" style="2" customWidth="1"/>
    <col min="30" max="30" width="25.42578125" style="2" customWidth="1"/>
    <col min="31" max="31" width="29" style="2" customWidth="1"/>
    <col min="32" max="32" width="28.85546875" style="2" customWidth="1"/>
    <col min="33" max="33" width="25.42578125" style="2" customWidth="1"/>
    <col min="34" max="34" width="26" style="2" customWidth="1"/>
    <col min="35" max="35" width="25.42578125" style="2" customWidth="1"/>
    <col min="36" max="37" width="24.85546875" style="2" customWidth="1"/>
    <col min="38" max="38" width="22" style="2" customWidth="1"/>
    <col min="39" max="39" width="24.85546875" style="2" customWidth="1"/>
    <col min="40" max="40" width="23.285156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22" t="s">
        <v>63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</row>
    <row r="5" spans="2:48" ht="45" customHeight="1" x14ac:dyDescent="0.5">
      <c r="B5" s="122" t="s">
        <v>40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8" ht="31.5" customHeight="1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3" t="s">
        <v>37</v>
      </c>
      <c r="AN6" s="123"/>
      <c r="AO6" s="123"/>
      <c r="AP6" s="123"/>
      <c r="AQ6" s="123"/>
    </row>
    <row r="7" spans="2:48" s="9" customFormat="1" ht="16.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4"/>
      <c r="AP7" s="124"/>
      <c r="AQ7" s="124"/>
    </row>
    <row r="8" spans="2:48" ht="48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3" t="s">
        <v>67</v>
      </c>
      <c r="AP8" s="123"/>
      <c r="AQ8" s="123"/>
    </row>
    <row r="9" spans="2:48" ht="26.25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4">
      <c r="B10" s="86" t="s">
        <v>3</v>
      </c>
      <c r="C10" s="117" t="s">
        <v>4</v>
      </c>
      <c r="D10" s="116"/>
      <c r="E10" s="117" t="s">
        <v>5</v>
      </c>
      <c r="F10" s="116"/>
      <c r="G10" s="118" t="s">
        <v>6</v>
      </c>
      <c r="H10" s="119"/>
      <c r="I10" s="121" t="s">
        <v>45</v>
      </c>
      <c r="J10" s="121"/>
      <c r="K10" s="121" t="s">
        <v>7</v>
      </c>
      <c r="L10" s="121"/>
      <c r="M10" s="117" t="s">
        <v>8</v>
      </c>
      <c r="N10" s="120"/>
      <c r="O10" s="117" t="s">
        <v>9</v>
      </c>
      <c r="P10" s="120"/>
      <c r="Q10" s="118" t="s">
        <v>10</v>
      </c>
      <c r="R10" s="119"/>
      <c r="S10" s="118" t="s">
        <v>11</v>
      </c>
      <c r="T10" s="119"/>
      <c r="U10" s="118" t="s">
        <v>12</v>
      </c>
      <c r="V10" s="119"/>
      <c r="W10" s="118" t="s">
        <v>52</v>
      </c>
      <c r="X10" s="119"/>
      <c r="Y10" s="117" t="s">
        <v>46</v>
      </c>
      <c r="Z10" s="116"/>
      <c r="AA10" s="117" t="s">
        <v>38</v>
      </c>
      <c r="AB10" s="116"/>
      <c r="AC10" s="117" t="s">
        <v>13</v>
      </c>
      <c r="AD10" s="116"/>
      <c r="AE10" s="115" t="s">
        <v>54</v>
      </c>
      <c r="AF10" s="116"/>
      <c r="AG10" s="115" t="s">
        <v>47</v>
      </c>
      <c r="AH10" s="116"/>
      <c r="AI10" s="115" t="s">
        <v>48</v>
      </c>
      <c r="AJ10" s="116"/>
      <c r="AK10" s="115" t="s">
        <v>49</v>
      </c>
      <c r="AL10" s="116"/>
      <c r="AM10" s="115" t="s">
        <v>50</v>
      </c>
      <c r="AN10" s="116"/>
      <c r="AO10" s="125" t="s">
        <v>14</v>
      </c>
      <c r="AP10" s="126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2209.2550000000001</v>
      </c>
      <c r="F12" s="51">
        <v>273</v>
      </c>
      <c r="G12" s="51">
        <v>9822.3652926195518</v>
      </c>
      <c r="H12" s="51">
        <v>4050.3313218027865</v>
      </c>
      <c r="I12" s="51">
        <v>12076.53</v>
      </c>
      <c r="J12" s="51">
        <v>6843.25</v>
      </c>
      <c r="K12" s="51">
        <v>704.53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4922.9780000000001</v>
      </c>
      <c r="R12" s="51">
        <v>0</v>
      </c>
      <c r="S12" s="51">
        <v>2270</v>
      </c>
      <c r="T12" s="51">
        <v>0</v>
      </c>
      <c r="U12" s="51">
        <v>2335</v>
      </c>
      <c r="V12" s="51">
        <v>12</v>
      </c>
      <c r="W12" s="51">
        <v>1130</v>
      </c>
      <c r="X12" s="51">
        <v>0</v>
      </c>
      <c r="Y12" s="51">
        <v>470.26499999999999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35940.923292619555</v>
      </c>
      <c r="AP12" s="52">
        <f>SUMIF($C$11:$AN$11,"I.Mad",C12:AN12)</f>
        <v>11178.581321802787</v>
      </c>
      <c r="AQ12" s="52">
        <f>SUM(AO12:AP12)</f>
        <v>47119.504614422345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>
        <v>7</v>
      </c>
      <c r="F13" s="53">
        <v>9</v>
      </c>
      <c r="G13" s="53">
        <v>57</v>
      </c>
      <c r="H13" s="53">
        <v>100</v>
      </c>
      <c r="I13" s="53">
        <v>65</v>
      </c>
      <c r="J13" s="53">
        <v>141</v>
      </c>
      <c r="K13" s="53">
        <v>6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39</v>
      </c>
      <c r="R13" s="53" t="s">
        <v>20</v>
      </c>
      <c r="S13" s="53">
        <v>14</v>
      </c>
      <c r="T13" s="53" t="s">
        <v>20</v>
      </c>
      <c r="U13" s="53">
        <v>16</v>
      </c>
      <c r="V13" s="53">
        <v>1</v>
      </c>
      <c r="W13" s="53">
        <v>4</v>
      </c>
      <c r="X13" s="53" t="s">
        <v>20</v>
      </c>
      <c r="Y13" s="53">
        <v>2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210</v>
      </c>
      <c r="AP13" s="52">
        <f>SUMIF($C$11:$AN$11,"I.Mad",C13:AN13)</f>
        <v>251</v>
      </c>
      <c r="AQ13" s="52">
        <f>SUM(AO13:AP13)</f>
        <v>461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>
        <v>5</v>
      </c>
      <c r="F14" s="53" t="s">
        <v>66</v>
      </c>
      <c r="G14" s="53">
        <v>13</v>
      </c>
      <c r="H14" s="53">
        <v>15</v>
      </c>
      <c r="I14" s="53">
        <v>15</v>
      </c>
      <c r="J14" s="53">
        <v>25</v>
      </c>
      <c r="K14" s="53" t="s">
        <v>66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12</v>
      </c>
      <c r="R14" s="53" t="s">
        <v>20</v>
      </c>
      <c r="S14" s="53">
        <v>6</v>
      </c>
      <c r="T14" s="53" t="s">
        <v>20</v>
      </c>
      <c r="U14" s="53">
        <v>6</v>
      </c>
      <c r="V14" s="53" t="s">
        <v>66</v>
      </c>
      <c r="W14" s="53">
        <v>3</v>
      </c>
      <c r="X14" s="53" t="s">
        <v>20</v>
      </c>
      <c r="Y14" s="53">
        <v>1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61</v>
      </c>
      <c r="AP14" s="52">
        <f>SUMIF($C$11:$AN$11,"I.Mad",C14:AN14)</f>
        <v>40</v>
      </c>
      <c r="AQ14" s="52">
        <f>SUM(AO14:AP14)</f>
        <v>101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>
        <v>10.816347788571994</v>
      </c>
      <c r="F15" s="53" t="s">
        <v>20</v>
      </c>
      <c r="G15" s="53">
        <v>11.901426080811808</v>
      </c>
      <c r="H15" s="53">
        <v>32.498544371793805</v>
      </c>
      <c r="I15" s="53">
        <v>41.873151379715907</v>
      </c>
      <c r="J15" s="53">
        <v>13.187643397008344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54.652979115919415</v>
      </c>
      <c r="R15" s="53" t="s">
        <v>20</v>
      </c>
      <c r="S15" s="53">
        <v>42.650815396061404</v>
      </c>
      <c r="T15" s="53" t="s">
        <v>20</v>
      </c>
      <c r="U15" s="53">
        <v>33.314009503340927</v>
      </c>
      <c r="V15" s="53" t="s">
        <v>20</v>
      </c>
      <c r="W15" s="53">
        <v>49.897461087837506</v>
      </c>
      <c r="X15" s="53" t="s">
        <v>20</v>
      </c>
      <c r="Y15" s="53">
        <v>42.528739999999999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>
        <v>12.5</v>
      </c>
      <c r="F16" s="58" t="s">
        <v>20</v>
      </c>
      <c r="G16" s="58">
        <v>12.5</v>
      </c>
      <c r="H16" s="58">
        <v>12</v>
      </c>
      <c r="I16" s="58">
        <v>12.5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11.5</v>
      </c>
      <c r="R16" s="58" t="s">
        <v>20</v>
      </c>
      <c r="S16" s="58">
        <v>13</v>
      </c>
      <c r="T16" s="58" t="s">
        <v>20</v>
      </c>
      <c r="U16" s="58">
        <v>12</v>
      </c>
      <c r="V16" s="58" t="s">
        <v>20</v>
      </c>
      <c r="W16" s="58">
        <v>11.5</v>
      </c>
      <c r="X16" s="58" t="s">
        <v>20</v>
      </c>
      <c r="Y16" s="58">
        <v>12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>
        <v>0.56000000000000005</v>
      </c>
      <c r="J24" s="55"/>
      <c r="K24" s="71"/>
      <c r="L24" s="55"/>
      <c r="M24" s="55"/>
      <c r="N24" s="55"/>
      <c r="O24" s="55"/>
      <c r="P24" s="55"/>
      <c r="Q24" s="55">
        <v>2.9193341869398202</v>
      </c>
      <c r="R24" s="71"/>
      <c r="S24" s="55"/>
      <c r="T24" s="71"/>
      <c r="U24" s="55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3.4793341869398202</v>
      </c>
      <c r="AP24" s="52">
        <f t="shared" ref="AP24:AP30" si="1">SUMIF($C$11:$AN$11,"I.Mad",C24:AN24)</f>
        <v>0</v>
      </c>
      <c r="AQ24" s="55">
        <f t="shared" ref="AQ24:AQ37" si="2">SUM(AO24:AP24)</f>
        <v>3.4793341869398202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113"/>
      <c r="G25" s="55">
        <v>11.360329042558501</v>
      </c>
      <c r="H25" s="55"/>
      <c r="I25" s="55">
        <v>20.22</v>
      </c>
      <c r="J25" s="55"/>
      <c r="K25" s="55"/>
      <c r="L25" s="55"/>
      <c r="M25" s="55"/>
      <c r="N25" s="55"/>
      <c r="O25" s="55"/>
      <c r="P25" s="55"/>
      <c r="Q25" s="55">
        <v>4.1028027250031878</v>
      </c>
      <c r="R25" s="71"/>
      <c r="S25" s="55"/>
      <c r="T25" s="55"/>
      <c r="U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35.68313176756169</v>
      </c>
      <c r="AP25" s="52">
        <f t="shared" si="1"/>
        <v>0</v>
      </c>
      <c r="AQ25" s="55">
        <f>SUM(AO25:AP25)</f>
        <v>35.68313176756169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71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55000000000000004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55000000000000004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</v>
      </c>
      <c r="AQ30" s="55">
        <f t="shared" si="2"/>
        <v>0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>
        <v>12.895833333333334</v>
      </c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12.895833333333334</v>
      </c>
      <c r="AP31" s="52">
        <f t="shared" ref="AP31:AP37" si="4">SUMIF($C$11:$AN$11,"I.Mad",C31:AN31)</f>
        <v>0</v>
      </c>
      <c r="AQ31" s="55">
        <f t="shared" si="2"/>
        <v>12.895833333333334</v>
      </c>
      <c r="AT31" s="19"/>
      <c r="AU31" s="19"/>
      <c r="AV31" s="19"/>
    </row>
    <row r="32" spans="2:48" ht="50.25" customHeight="1" x14ac:dyDescent="0.55000000000000004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55000000000000004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55000000000000004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55000000000000004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55000000000000004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55000000000000004">
      <c r="B38" s="81" t="s">
        <v>64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55000000000000004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55000000000000004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55000000000000004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2209.2550000000001</v>
      </c>
      <c r="F41" s="55">
        <f t="shared" si="8"/>
        <v>273</v>
      </c>
      <c r="G41" s="55">
        <f t="shared" si="8"/>
        <v>9846.6214549954439</v>
      </c>
      <c r="H41" s="55">
        <f t="shared" si="8"/>
        <v>4050.3313218027865</v>
      </c>
      <c r="I41" s="55">
        <f t="shared" si="8"/>
        <v>12097.310000000001</v>
      </c>
      <c r="J41" s="55">
        <f t="shared" si="8"/>
        <v>6843.25</v>
      </c>
      <c r="K41" s="55">
        <f t="shared" si="8"/>
        <v>704.53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4930.0001369119427</v>
      </c>
      <c r="R41" s="55">
        <f t="shared" si="8"/>
        <v>0</v>
      </c>
      <c r="S41" s="55">
        <f>+SUM(S24:S40,S18,S12)</f>
        <v>2270</v>
      </c>
      <c r="T41" s="55">
        <f t="shared" si="8"/>
        <v>0</v>
      </c>
      <c r="U41" s="55">
        <f>+SUM(U24:U40,U18,U12)</f>
        <v>2335</v>
      </c>
      <c r="V41" s="55">
        <f t="shared" si="8"/>
        <v>12</v>
      </c>
      <c r="W41" s="55">
        <f t="shared" si="8"/>
        <v>1130</v>
      </c>
      <c r="X41" s="55">
        <f t="shared" si="8"/>
        <v>0</v>
      </c>
      <c r="Y41" s="55">
        <f t="shared" si="8"/>
        <v>470.26499999999999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35992.981591907388</v>
      </c>
      <c r="AP41" s="55">
        <f>SUM(AP12,AP18,AP24:AP37)</f>
        <v>11178.581321802787</v>
      </c>
      <c r="AQ41" s="55">
        <f>SUM(AO41:AP41)</f>
        <v>47171.562913710179</v>
      </c>
    </row>
    <row r="42" spans="2:43" ht="50.25" customHeight="1" x14ac:dyDescent="0.55000000000000004">
      <c r="B42" s="80" t="s">
        <v>39</v>
      </c>
      <c r="C42" s="24"/>
      <c r="D42" s="24"/>
      <c r="E42" s="24"/>
      <c r="F42" s="57"/>
      <c r="G42" s="57">
        <v>16.5</v>
      </c>
      <c r="H42" s="57"/>
      <c r="I42" s="57">
        <v>19.2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14.5</v>
      </c>
      <c r="AN42" s="57"/>
      <c r="AO42" s="25"/>
      <c r="AP42" s="25"/>
      <c r="AQ42" s="8"/>
    </row>
    <row r="43" spans="2:43" x14ac:dyDescent="0.35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7.75" x14ac:dyDescent="0.4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55000000000000004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25" x14ac:dyDescent="0.55000000000000004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68</v>
      </c>
      <c r="AN46" s="3"/>
    </row>
    <row r="47" spans="2:43" ht="45" x14ac:dyDescent="0.6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6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6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6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25" x14ac:dyDescent="0.55000000000000004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25" x14ac:dyDescent="0.55000000000000004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25" x14ac:dyDescent="0.55000000000000004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25" x14ac:dyDescent="0.55000000000000004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25" x14ac:dyDescent="0.5">
      <c r="E55" s="107"/>
      <c r="F55" s="107"/>
      <c r="S55" s="60"/>
      <c r="T55" s="60"/>
      <c r="U55" s="60"/>
      <c r="V55" s="60"/>
      <c r="W55" s="60"/>
      <c r="AD55" s="44"/>
    </row>
    <row r="56" spans="2:43" ht="35.25" x14ac:dyDescent="0.5">
      <c r="E56" s="107"/>
      <c r="F56" s="107"/>
      <c r="S56" s="60"/>
      <c r="T56" s="60"/>
      <c r="U56" s="60"/>
      <c r="V56" s="60"/>
      <c r="W56" s="60"/>
      <c r="AD56" s="44"/>
    </row>
    <row r="57" spans="2:43" ht="27" x14ac:dyDescent="0.35">
      <c r="AD57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23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lastPrinted>2017-06-13T20:04:26Z</cp:lastPrinted>
  <dcterms:created xsi:type="dcterms:W3CDTF">2008-10-21T17:58:04Z</dcterms:created>
  <dcterms:modified xsi:type="dcterms:W3CDTF">2018-01-19T16:57:43Z</dcterms:modified>
</cp:coreProperties>
</file>