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<sst xmlns="http://schemas.openxmlformats.org/spreadsheetml/2006/main" count="406" uniqueCount="68">
  <si>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</si>
  <si>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</si>
  <si>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</si>
  <si>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</si>
  <si>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</si>
  <si>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</si>
  <si>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</si>
  <si>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</si>
  <si>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</si>
  <si>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</si>
  <si>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</si>
  <si>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</si>
  <si>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</si>
  <si>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</si>
  <si>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</si>
  <si>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</si>
  <si>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</si>
  <si>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</si>
  <si>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</si>
  <si>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</si>
  <si>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</si>
  <si>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</si>
  <si>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</si>
  <si>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</si>
  <si>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</si>
  <si>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</si>
  <si>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</si>
  <si>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</si>
  <si>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</si>
  <si>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</si>
  <si>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</si>
  <si>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</si>
  <si>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</si>
  <si>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</si>
  <si>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</si>
  <si>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</si>
  <si>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</si>
  <si>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</si>
  <si>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</si>
  <si>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</si>
  <si>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</si>
  <si>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</si>
  <si>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</si>
  <si>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</si>
  <si>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</si>
  <si>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</si>
  <si>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</si>
  <si>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</si>
  <si>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</si>
  <si>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</si>
  <si>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</si>
  <si>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</si>
  <si>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</si>
  <si>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</si>
  <si>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</si>
  <si>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</si>
  <si>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</si>
  <si>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</si>
  <si>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</si>
  <si>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</si>
  <si>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</si>
  <si>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</si>
  <si>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</si>
  <si>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</si>
  <si>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</si>
  <si>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</si>
  <si>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 xml:space="preserve">        Fecha  : 18/01/2022</t>
  </si>
  <si>
    <t>Callao, 19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</si>
</sst>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</cellXfs>
  <cellStyles count="9">
    <cellStyle name="Estilo 1" xfId="3"/>
    <cellStyle name="Euro" xfId="4"/>
    <cellStyle name="Normal" xfId="0" builtinId="0"/>
    <cellStyle name="Normal 2" xfId="5"/>
    <cellStyle name="Normal 2 2" xfId="8"/>
    <cellStyle name="Normal 3" xfId="2"/>
    <cellStyle name="Normal 4" xfId="6"/>
    <cellStyle name="Normal 5" xfId="7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C1" zoomScale="23" zoomScaleNormal="23" workbookViewId="0">
      <selection activeCell="AW20" sqref="AW20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710.96500000000003</v>
      </c>
      <c r="AL12" s="30">
        <v>132.29499999999999</v>
      </c>
      <c r="AM12" s="30">
        <v>0</v>
      </c>
      <c r="AN12" s="30">
        <v>0</v>
      </c>
      <c r="AO12" s="30">
        <f>SUMIF($C$11:$AN$11,"Ind",C12:AN12)</f>
        <v>710.96500000000003</v>
      </c>
      <c r="AP12" s="30">
        <f>SUMIF($C$11:$AN$11,"I.Mad",C12:AN12)</f>
        <v>132.29499999999999</v>
      </c>
      <c r="AQ12" s="30">
        <f>SUM(AO12:AP12)</f>
        <v>843.26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15</v>
      </c>
      <c r="AL13" s="30">
        <v>5</v>
      </c>
      <c r="AM13" s="30" t="s">
        <v>33</v>
      </c>
      <c r="AN13" s="30" t="s">
        <v>33</v>
      </c>
      <c r="AO13" s="30">
        <f>SUMIF($C$11:$AN$11,"Ind*",C13:AN13)</f>
        <v>15</v>
      </c>
      <c r="AP13" s="30">
        <f>SUMIF($C$11:$AN$11,"I.Mad",C13:AN13)</f>
        <v>5</v>
      </c>
      <c r="AQ13" s="30">
        <f>SUM(AO13:AP13)</f>
        <v>20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>
        <v>4</v>
      </c>
      <c r="AL14" s="30">
        <v>1</v>
      </c>
      <c r="AM14" s="30" t="s">
        <v>33</v>
      </c>
      <c r="AN14" s="30" t="s">
        <v>33</v>
      </c>
      <c r="AO14" s="30">
        <f>SUMIF($C$11:$AN$11,"Ind*",C14:AN14)</f>
        <v>4</v>
      </c>
      <c r="AP14" s="30">
        <f>SUMIF($C$11:$AN$11,"I.Mad",C14:AN14)</f>
        <v>1</v>
      </c>
      <c r="AQ14" s="30">
        <f>SUM(AO14:AP14)</f>
        <v>5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>
        <v>49.543018451788306</v>
      </c>
      <c r="AL15" s="30">
        <v>23.626373626373631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>
        <v>12</v>
      </c>
      <c r="AL16" s="36">
        <v>12.5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710.96500000000003</v>
      </c>
      <c r="AL41" s="42">
        <f t="shared" si="3"/>
        <v>132.29499999999999</v>
      </c>
      <c r="AM41" s="42">
        <f t="shared" si="3"/>
        <v>0</v>
      </c>
      <c r="AN41" s="42">
        <f t="shared" si="3"/>
        <v>0</v>
      </c>
      <c r="AO41" s="42">
        <f>SUM(AO12,AO18,AO24:AO37)</f>
        <v>710.96500000000003</v>
      </c>
      <c r="AP41" s="42">
        <f>SUM(AP12,AP18,AP24:AP37)</f>
        <v>132.29499999999999</v>
      </c>
      <c r="AQ41" s="42">
        <f t="shared" si="2"/>
        <v>843.26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2022-01-19T17:34:46Z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