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8\Industrial\"/>
    </mc:Choice>
  </mc:AlternateContent>
  <bookViews>
    <workbookView showHorizontalScroll="0" showVerticalScroll="0" showSheetTabs="0" xWindow="0" yWindow="420" windowWidth="20730" windowHeight="8325" tabRatio="540"/>
  </bookViews>
  <sheets>
    <sheet name="reporte" sheetId="5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S41" i="5" l="1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<sst xmlns="http://schemas.openxmlformats.org/spreadsheetml/2006/main" count="375" uniqueCount="69">
  <si>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</si>
  <si>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</si>
  <si>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</si>
  <si>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</si>
  <si>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</si>
  <si>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</si>
  <si>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</si>
  <si>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</si>
  <si>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</si>
  <si>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</si>
  <si>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</si>
  <si>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</si>
  <si>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</si>
  <si>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</si>
  <si>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</si>
  <si>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</si>
  <si>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</si>
  <si>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</si>
  <si>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</si>
  <si>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</si>
  <si>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</si>
  <si>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</si>
  <si>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</si>
  <si>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</si>
  <si>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</si>
  <si>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</si>
  <si>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</si>
  <si>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</si>
  <si>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</si>
  <si>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</si>
  <si>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</si>
  <si>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</si>
  <si>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</si>
  <si>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</si>
  <si>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</si>
  <si>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</si>
  <si>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</si>
  <si>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</si>
  <si>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</si>
  <si>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</si>
  <si>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</si>
  <si>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</si>
  <si>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</si>
  <si>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</si>
  <si>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</si>
  <si>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</si>
  <si>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</si>
  <si>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</si>
  <si>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</si>
  <si>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</si>
  <si>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</si>
  <si>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</si>
  <si>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</si>
  <si>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</si>
  <si>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</si>
  <si>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</si>
  <si>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</si>
  <si>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</si>
  <si>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</si>
  <si>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</si>
  <si>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</si>
  <si>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</si>
  <si>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</si>
  <si>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 xml:space="preserve">           Atención: Sra. Lieneke Maria Schol Calle</t>
  </si>
  <si>
    <t>CALAMAR</t>
  </si>
  <si>
    <t>R.M.N°560-2017-PRODUCE,R.M.N°647-2017-PRODUCE,R.M.N°004-2018-PRODUCE</t>
  </si>
  <si>
    <t xml:space="preserve">        Fecha  : 19/01/2018</t>
  </si>
  <si>
    <t>Callao, 22 de enero del 2018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</si>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</sst>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Millares 3" xfId="23"/>
    <cellStyle name="Normal" xfId="0" builtinId="0"/>
    <cellStyle name="Normal 10" xfId="21"/>
    <cellStyle name="Normal 11" xfId="22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topLeftCell="H4" zoomScale="25" zoomScaleNormal="25" workbookViewId="0">
      <selection activeCell="V31" sqref="V31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7" t="s">
        <v>63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5">
      <c r="B5" s="117" t="s">
        <v>40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37</v>
      </c>
      <c r="AN6" s="118"/>
      <c r="AO6" s="118"/>
      <c r="AP6" s="118"/>
      <c r="AQ6" s="118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66</v>
      </c>
      <c r="AP8" s="118"/>
      <c r="AQ8" s="118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5" t="s">
        <v>4</v>
      </c>
      <c r="D10" s="116"/>
      <c r="E10" s="115" t="s">
        <v>5</v>
      </c>
      <c r="F10" s="116"/>
      <c r="G10" s="124" t="s">
        <v>6</v>
      </c>
      <c r="H10" s="125"/>
      <c r="I10" s="123" t="s">
        <v>45</v>
      </c>
      <c r="J10" s="123"/>
      <c r="K10" s="123" t="s">
        <v>7</v>
      </c>
      <c r="L10" s="123"/>
      <c r="M10" s="115" t="s">
        <v>8</v>
      </c>
      <c r="N10" s="126"/>
      <c r="O10" s="115" t="s">
        <v>9</v>
      </c>
      <c r="P10" s="126"/>
      <c r="Q10" s="124" t="s">
        <v>10</v>
      </c>
      <c r="R10" s="125"/>
      <c r="S10" s="124" t="s">
        <v>11</v>
      </c>
      <c r="T10" s="125"/>
      <c r="U10" s="124" t="s">
        <v>12</v>
      </c>
      <c r="V10" s="125"/>
      <c r="W10" s="124" t="s">
        <v>52</v>
      </c>
      <c r="X10" s="125"/>
      <c r="Y10" s="115" t="s">
        <v>46</v>
      </c>
      <c r="Z10" s="116"/>
      <c r="AA10" s="115" t="s">
        <v>38</v>
      </c>
      <c r="AB10" s="116"/>
      <c r="AC10" s="115" t="s">
        <v>13</v>
      </c>
      <c r="AD10" s="116"/>
      <c r="AE10" s="122" t="s">
        <v>54</v>
      </c>
      <c r="AF10" s="116"/>
      <c r="AG10" s="122" t="s">
        <v>47</v>
      </c>
      <c r="AH10" s="116"/>
      <c r="AI10" s="122" t="s">
        <v>48</v>
      </c>
      <c r="AJ10" s="116"/>
      <c r="AK10" s="122" t="s">
        <v>49</v>
      </c>
      <c r="AL10" s="116"/>
      <c r="AM10" s="122" t="s">
        <v>50</v>
      </c>
      <c r="AN10" s="116"/>
      <c r="AO10" s="120" t="s">
        <v>14</v>
      </c>
      <c r="AP10" s="121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241.13499999999999</v>
      </c>
      <c r="F12" s="51">
        <v>446</v>
      </c>
      <c r="G12" s="51">
        <v>11445.045</v>
      </c>
      <c r="H12" s="51">
        <v>2935.6250000000005</v>
      </c>
      <c r="I12" s="51">
        <v>9261.51</v>
      </c>
      <c r="J12" s="51">
        <v>6795.46</v>
      </c>
      <c r="K12" s="51">
        <v>797.58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3630</v>
      </c>
      <c r="R12" s="51">
        <v>0</v>
      </c>
      <c r="S12" s="51">
        <v>1840</v>
      </c>
      <c r="T12" s="51">
        <v>0</v>
      </c>
      <c r="U12" s="51">
        <v>2200</v>
      </c>
      <c r="V12" s="51">
        <v>10</v>
      </c>
      <c r="W12" s="51">
        <v>600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30015.270000000004</v>
      </c>
      <c r="AP12" s="52">
        <f>SUMIF($C$11:$AN$11,"I.Mad",C12:AN12)</f>
        <v>10187.085000000001</v>
      </c>
      <c r="AQ12" s="52">
        <f>SUM(AO12:AP12)</f>
        <v>40202.355000000003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>
        <v>1</v>
      </c>
      <c r="F13" s="53">
        <v>17</v>
      </c>
      <c r="G13" s="53">
        <v>69</v>
      </c>
      <c r="H13" s="53">
        <v>87</v>
      </c>
      <c r="I13" s="53">
        <v>71</v>
      </c>
      <c r="J13" s="53">
        <v>121</v>
      </c>
      <c r="K13" s="53">
        <v>5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>
        <v>43</v>
      </c>
      <c r="R13" s="53" t="s">
        <v>20</v>
      </c>
      <c r="S13" s="53">
        <v>13</v>
      </c>
      <c r="T13" s="53" t="s">
        <v>20</v>
      </c>
      <c r="U13" s="53">
        <v>18</v>
      </c>
      <c r="V13" s="53">
        <v>1</v>
      </c>
      <c r="W13" s="53">
        <v>4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224</v>
      </c>
      <c r="AP13" s="52">
        <f>SUMIF($C$11:$AN$11,"I.Mad",C13:AN13)</f>
        <v>226</v>
      </c>
      <c r="AQ13" s="52">
        <f>SUM(AO13:AP13)</f>
        <v>450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>
        <v>1</v>
      </c>
      <c r="F14" s="53">
        <v>5</v>
      </c>
      <c r="G14" s="53">
        <v>16</v>
      </c>
      <c r="H14" s="53">
        <v>7</v>
      </c>
      <c r="I14" s="53">
        <v>12</v>
      </c>
      <c r="J14" s="53">
        <v>26</v>
      </c>
      <c r="K14" s="53" t="s">
        <v>68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>
        <v>12</v>
      </c>
      <c r="R14" s="53" t="s">
        <v>20</v>
      </c>
      <c r="S14" s="53">
        <v>5</v>
      </c>
      <c r="T14" s="53" t="s">
        <v>20</v>
      </c>
      <c r="U14" s="53">
        <v>7</v>
      </c>
      <c r="V14" s="53" t="s">
        <v>68</v>
      </c>
      <c r="W14" s="53">
        <v>3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56</v>
      </c>
      <c r="AP14" s="52">
        <f>SUMIF($C$11:$AN$11,"I.Mad",C14:AN14)</f>
        <v>38</v>
      </c>
      <c r="AQ14" s="52">
        <f>SUM(AO14:AP14)</f>
        <v>94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>
        <v>43.805309734513273</v>
      </c>
      <c r="F15" s="53">
        <v>31.433068069115709</v>
      </c>
      <c r="G15" s="53">
        <v>36.006630290258897</v>
      </c>
      <c r="H15" s="53">
        <v>7.6067102292450803</v>
      </c>
      <c r="I15" s="53">
        <v>6.2594047134671964</v>
      </c>
      <c r="J15" s="53">
        <v>9.8450941498492615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>
        <v>56.901353161958248</v>
      </c>
      <c r="R15" s="53" t="s">
        <v>20</v>
      </c>
      <c r="S15" s="53">
        <v>30.723297861840091</v>
      </c>
      <c r="T15" s="53" t="s">
        <v>20</v>
      </c>
      <c r="U15" s="53">
        <v>19.284476218180494</v>
      </c>
      <c r="V15" s="53" t="s">
        <v>20</v>
      </c>
      <c r="W15" s="53">
        <v>44.376974056589773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>
        <v>12</v>
      </c>
      <c r="F16" s="58">
        <v>12</v>
      </c>
      <c r="G16" s="58">
        <v>13</v>
      </c>
      <c r="H16" s="58">
        <v>13</v>
      </c>
      <c r="I16" s="58">
        <v>13</v>
      </c>
      <c r="J16" s="58">
        <v>13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>
        <v>12</v>
      </c>
      <c r="R16" s="58" t="s">
        <v>20</v>
      </c>
      <c r="S16" s="58">
        <v>12.5</v>
      </c>
      <c r="T16" s="58" t="s">
        <v>20</v>
      </c>
      <c r="U16" s="58">
        <v>12</v>
      </c>
      <c r="V16" s="58" t="s">
        <v>20</v>
      </c>
      <c r="W16" s="58">
        <v>12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55"/>
      <c r="T24" s="71"/>
      <c r="U24" s="55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71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55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59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64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241.13499999999999</v>
      </c>
      <c r="F41" s="55">
        <f t="shared" si="8"/>
        <v>446</v>
      </c>
      <c r="G41" s="55">
        <f t="shared" si="8"/>
        <v>11445.045</v>
      </c>
      <c r="H41" s="55">
        <f t="shared" si="8"/>
        <v>2935.6250000000005</v>
      </c>
      <c r="I41" s="55">
        <f t="shared" si="8"/>
        <v>9261.51</v>
      </c>
      <c r="J41" s="55">
        <f t="shared" si="8"/>
        <v>6795.46</v>
      </c>
      <c r="K41" s="55">
        <f t="shared" si="8"/>
        <v>797.58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3630</v>
      </c>
      <c r="R41" s="55">
        <f t="shared" si="8"/>
        <v>0</v>
      </c>
      <c r="S41" s="55">
        <f>+SUM(S24:S40,S18,S12)</f>
        <v>1840</v>
      </c>
      <c r="T41" s="55">
        <f t="shared" si="8"/>
        <v>0</v>
      </c>
      <c r="U41" s="55">
        <f>+SUM(U24:U40,U18,U12)</f>
        <v>2200</v>
      </c>
      <c r="V41" s="55">
        <f t="shared" si="8"/>
        <v>10</v>
      </c>
      <c r="W41" s="55">
        <f t="shared" si="8"/>
        <v>600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30015.270000000004</v>
      </c>
      <c r="AP41" s="55">
        <f>SUM(AP12,AP18,AP24:AP37)</f>
        <v>10187.085000000001</v>
      </c>
      <c r="AQ41" s="55">
        <f>SUM(AO41:AP41)</f>
        <v>40202.355000000003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16.5</v>
      </c>
      <c r="H42" s="57"/>
      <c r="I42" s="57"/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/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67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2017-06-13T20:04:26Z</cp:lastPrinted>
  <dcterms:created xsi:type="dcterms:W3CDTF">2008-10-21T17:58:04Z</dcterms:created>
  <dcterms:modified xsi:type="dcterms:W3CDTF">2018-01-22T15:30:09Z</dcterms:modified>
</cp:coreProperties>
</file>