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<sst xmlns="http://schemas.openxmlformats.org/spreadsheetml/2006/main" count="374" uniqueCount="69">
  <si>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</si>
  <si>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</si>
  <si>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</si>
  <si>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</si>
  <si>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</si>
  <si>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</si>
  <si>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</si>
  <si>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</si>
  <si>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</si>
  <si>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</si>
  <si>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</si>
  <si>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</si>
  <si>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</si>
  <si>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</si>
  <si>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</si>
  <si>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</si>
  <si>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</si>
  <si>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</si>
  <si>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</si>
  <si>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</si>
  <si>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</si>
  <si>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</si>
  <si>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</si>
  <si>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</si>
  <si>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</si>
  <si>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</si>
  <si>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</si>
  <si>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</si>
  <si>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</si>
  <si>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</si>
  <si>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</si>
  <si>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</si>
  <si>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</si>
  <si>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</si>
  <si>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</si>
  <si>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</si>
  <si>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</si>
  <si>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</si>
  <si>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</si>
  <si>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</si>
  <si>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</si>
  <si>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</si>
  <si>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</si>
  <si>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</si>
  <si>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</si>
  <si>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</si>
  <si>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</si>
  <si>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</si>
  <si>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</si>
  <si>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</si>
  <si>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</si>
  <si>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</si>
  <si>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</si>
  <si>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</si>
  <si>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</si>
  <si>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</si>
  <si>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</si>
  <si>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</si>
  <si>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</si>
  <si>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</si>
  <si>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</si>
  <si>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</si>
  <si>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</si>
  <si>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</si>
  <si>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</si>
  <si>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</si>
  <si>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22/01/2025</t>
  </si>
  <si>
    <t>Callao, 23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</si>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</sst>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Z29" sqref="Z29:Z30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66</v>
      </c>
      <c r="AP8" s="63"/>
      <c r="AQ8" s="63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1794.77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490</v>
      </c>
      <c r="T12" s="24">
        <v>0</v>
      </c>
      <c r="U12" s="24">
        <v>1557.0050000000001</v>
      </c>
      <c r="V12" s="24">
        <v>0</v>
      </c>
      <c r="W12" s="24">
        <v>1305.405</v>
      </c>
      <c r="X12" s="24">
        <v>0</v>
      </c>
      <c r="Y12" s="24">
        <v>2050.42</v>
      </c>
      <c r="Z12" s="24">
        <v>82.444999999999993</v>
      </c>
      <c r="AA12" s="24">
        <v>3740.73</v>
      </c>
      <c r="AB12" s="24">
        <v>0</v>
      </c>
      <c r="AC12" s="24">
        <v>1636.625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1977.5050000000006</v>
      </c>
      <c r="AL12" s="24">
        <v>95.84</v>
      </c>
      <c r="AM12" s="24">
        <v>633.51</v>
      </c>
      <c r="AN12" s="24">
        <v>348.17</v>
      </c>
      <c r="AO12" s="24">
        <f>SUMIF($C$11:$AN$11,"Ind",C12:AN12)</f>
        <v>15185.970000000001</v>
      </c>
      <c r="AP12" s="24">
        <f>SUMIF($C$11:$AN$11,"I.Mad",C12:AN12)</f>
        <v>526.45500000000004</v>
      </c>
      <c r="AQ12" s="24">
        <f>SUM(AO12:AP12)</f>
        <v>15712.425000000001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15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>
        <v>3</v>
      </c>
      <c r="T13" s="24" t="s">
        <v>33</v>
      </c>
      <c r="U13" s="24">
        <v>7</v>
      </c>
      <c r="V13" s="24" t="s">
        <v>33</v>
      </c>
      <c r="W13" s="24">
        <v>9</v>
      </c>
      <c r="X13" s="24" t="s">
        <v>33</v>
      </c>
      <c r="Y13" s="24">
        <v>18</v>
      </c>
      <c r="Z13" s="24">
        <v>1</v>
      </c>
      <c r="AA13" s="24">
        <v>28</v>
      </c>
      <c r="AB13" s="24" t="s">
        <v>33</v>
      </c>
      <c r="AC13" s="24">
        <v>11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20</v>
      </c>
      <c r="AL13" s="24">
        <v>1</v>
      </c>
      <c r="AM13" s="24">
        <v>5</v>
      </c>
      <c r="AN13" s="24">
        <v>7</v>
      </c>
      <c r="AO13" s="24">
        <f>SUMIF($C$11:$AN$11,"Ind*",C13:AN13)</f>
        <v>116</v>
      </c>
      <c r="AP13" s="24">
        <f>SUMIF($C$11:$AN$11,"I.Mad",C13:AN13)</f>
        <v>9</v>
      </c>
      <c r="AQ13" s="24">
        <f>SUM(AO13:AP13)</f>
        <v>125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7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>
        <v>3</v>
      </c>
      <c r="T14" s="24" t="s">
        <v>33</v>
      </c>
      <c r="U14" s="24">
        <v>3</v>
      </c>
      <c r="V14" s="24" t="s">
        <v>33</v>
      </c>
      <c r="W14" s="24">
        <v>9</v>
      </c>
      <c r="X14" s="24" t="s">
        <v>33</v>
      </c>
      <c r="Y14" s="24" t="s">
        <v>68</v>
      </c>
      <c r="Z14" s="24" t="s">
        <v>68</v>
      </c>
      <c r="AA14" s="24">
        <v>7</v>
      </c>
      <c r="AB14" s="24" t="s">
        <v>33</v>
      </c>
      <c r="AC14" s="24">
        <v>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6</v>
      </c>
      <c r="AL14" s="24">
        <v>0</v>
      </c>
      <c r="AM14" s="24">
        <v>1</v>
      </c>
      <c r="AN14" s="24">
        <v>3</v>
      </c>
      <c r="AO14" s="24">
        <f>SUMIF($C$11:$AN$11,"Ind*",C14:AN14)</f>
        <v>39</v>
      </c>
      <c r="AP14" s="24">
        <f>SUMIF($C$11:$AN$11,"I.Mad",C14:AN14)</f>
        <v>3</v>
      </c>
      <c r="AQ14" s="24">
        <f>SUM(AO14:AP14)</f>
        <v>42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29.4186793695742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>
        <v>48.6289439441206</v>
      </c>
      <c r="T15" s="24" t="s">
        <v>33</v>
      </c>
      <c r="U15" s="24">
        <v>30.722507456048898</v>
      </c>
      <c r="V15" s="24" t="s">
        <v>33</v>
      </c>
      <c r="W15" s="24">
        <v>40.0794176482</v>
      </c>
      <c r="X15" s="24" t="s">
        <v>33</v>
      </c>
      <c r="Y15" s="24" t="s">
        <v>33</v>
      </c>
      <c r="Z15" s="24" t="s">
        <v>33</v>
      </c>
      <c r="AA15" s="24">
        <v>53.761875777488598</v>
      </c>
      <c r="AB15" s="24" t="s">
        <v>33</v>
      </c>
      <c r="AC15" s="24">
        <v>46.541304746346597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44.053982959148662</v>
      </c>
      <c r="AL15" s="24" t="s">
        <v>33</v>
      </c>
      <c r="AM15" s="24">
        <v>40.361445783132538</v>
      </c>
      <c r="AN15" s="24">
        <v>51.671610044425606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14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>
        <v>13</v>
      </c>
      <c r="T16" s="27" t="s">
        <v>33</v>
      </c>
      <c r="U16" s="27">
        <v>13</v>
      </c>
      <c r="V16" s="27" t="s">
        <v>33</v>
      </c>
      <c r="W16" s="27">
        <v>13</v>
      </c>
      <c r="X16" s="27" t="s">
        <v>33</v>
      </c>
      <c r="Y16" s="27" t="s">
        <v>33</v>
      </c>
      <c r="Z16" s="27" t="s">
        <v>33</v>
      </c>
      <c r="AA16" s="27">
        <v>11.5</v>
      </c>
      <c r="AB16" s="27" t="s">
        <v>33</v>
      </c>
      <c r="AC16" s="27">
        <v>13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>
        <v>11.5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1794.77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490</v>
      </c>
      <c r="T41" s="32">
        <f t="shared" si="3"/>
        <v>0</v>
      </c>
      <c r="U41" s="32">
        <f t="shared" si="3"/>
        <v>1557.0050000000001</v>
      </c>
      <c r="V41" s="32">
        <f t="shared" si="3"/>
        <v>0</v>
      </c>
      <c r="W41" s="32">
        <f t="shared" si="3"/>
        <v>1305.405</v>
      </c>
      <c r="X41" s="32">
        <f t="shared" si="3"/>
        <v>0</v>
      </c>
      <c r="Y41" s="32">
        <f t="shared" si="3"/>
        <v>2050.42</v>
      </c>
      <c r="Z41" s="32">
        <f t="shared" si="3"/>
        <v>82.444999999999993</v>
      </c>
      <c r="AA41" s="32">
        <f t="shared" si="3"/>
        <v>3740.73</v>
      </c>
      <c r="AB41" s="32">
        <f t="shared" si="3"/>
        <v>0</v>
      </c>
      <c r="AC41" s="32">
        <f t="shared" si="3"/>
        <v>1636.625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1977.5050000000006</v>
      </c>
      <c r="AL41" s="32">
        <f t="shared" si="3"/>
        <v>95.84</v>
      </c>
      <c r="AM41" s="32">
        <f t="shared" si="3"/>
        <v>633.51</v>
      </c>
      <c r="AN41" s="32">
        <f t="shared" si="3"/>
        <v>348.17</v>
      </c>
      <c r="AO41" s="32">
        <f>SUM(AO12,AO18,AO24:AO37)</f>
        <v>15185.970000000001</v>
      </c>
      <c r="AP41" s="32">
        <f>SUM(AP12,AP18,AP24:AP37)</f>
        <v>526.45500000000004</v>
      </c>
      <c r="AQ41" s="32">
        <f t="shared" si="2"/>
        <v>15712.425000000001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2025-01-23T21:01:17Z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