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5200" windowHeight="1168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P19" i="5"/>
  <c r="AO19" i="5"/>
  <c r="AP18" i="5"/>
  <c r="AO18" i="5"/>
  <c r="AP14" i="5"/>
  <c r="AO14" i="5"/>
  <c r="AP13" i="5"/>
  <c r="AO13" i="5"/>
  <c r="AP12" i="5"/>
  <c r="AO12" i="5"/>
  <c r="AQ18" i="5" l="1"/>
  <c r="AQ20" i="5"/>
  <c r="AQ37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<sst xmlns="http://schemas.openxmlformats.org/spreadsheetml/2006/main" count="376" uniqueCount="67">
  <si>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</si>
  <si>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</si>
  <si>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</si>
  <si>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</si>
  <si>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</si>
  <si>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</si>
  <si>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</si>
  <si>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</si>
  <si>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</si>
  <si>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</si>
  <si>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</si>
  <si>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</si>
  <si>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</si>
  <si>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</si>
  <si>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</si>
  <si>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</si>
  <si>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</si>
  <si>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</si>
  <si>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</si>
  <si>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</si>
  <si>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</si>
  <si>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</si>
  <si>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</si>
  <si>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</si>
  <si>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</si>
  <si>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</si>
  <si>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</si>
  <si>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</si>
  <si>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</si>
  <si>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</si>
  <si>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</si>
  <si>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</si>
  <si>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</si>
  <si>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</si>
  <si>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</si>
  <si>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</si>
  <si>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</si>
  <si>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</si>
  <si>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</si>
  <si>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</si>
  <si>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</si>
  <si>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</si>
  <si>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</si>
  <si>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</si>
  <si>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</si>
  <si>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</si>
  <si>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</si>
  <si>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</si>
  <si>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</si>
  <si>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</si>
  <si>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</si>
  <si>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</si>
  <si>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</si>
  <si>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</si>
  <si>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</si>
  <si>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</si>
  <si>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</si>
  <si>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</si>
  <si>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</si>
  <si>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</si>
  <si>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GCQ/jsr/due</t>
  </si>
  <si>
    <t>R.M.N°448-2016-PRODUCE. R.M.N°010-2017-PRODUCE.</t>
  </si>
  <si>
    <t>RAYA AGUILA</t>
  </si>
  <si>
    <t>S/M</t>
  </si>
  <si>
    <t>Callao, 24 de enero del 2017</t>
  </si>
  <si>
    <t xml:space="preserve">        Fecha  : 23/01/2017</t>
  </si>
  <si>
    <t>13.0 y 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</si>
</sst>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5" fontId="3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0" fontId="30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12" fillId="0" borderId="0"/>
    <xf numFmtId="0" fontId="26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1" fillId="0" borderId="0"/>
  </cellStyleXfs>
  <cellXfs count="125">
    <xf numFmtId="0" fontId="0" fillId="0" borderId="0" xfId="0"/>
    <xf numFmtId="0" fontId="5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 applyBorder="1"/>
    <xf numFmtId="0" fontId="6" fillId="3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/>
    <xf numFmtId="0" fontId="9" fillId="0" borderId="0" xfId="0" applyFont="1"/>
    <xf numFmtId="20" fontId="5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8" fontId="4" fillId="0" borderId="0" xfId="0" applyNumberFormat="1" applyFont="1"/>
    <xf numFmtId="0" fontId="5" fillId="0" borderId="0" xfId="0" applyFont="1" applyBorder="1" applyAlignment="1">
      <alignment horizontal="left"/>
    </xf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7" fontId="5" fillId="0" borderId="0" xfId="0" applyNumberFormat="1" applyFont="1" applyBorder="1"/>
    <xf numFmtId="167" fontId="6" fillId="3" borderId="5" xfId="0" applyNumberFormat="1" applyFont="1" applyFill="1" applyBorder="1" applyAlignment="1">
      <alignment horizontal="center" wrapText="1"/>
    </xf>
    <xf numFmtId="167" fontId="6" fillId="0" borderId="0" xfId="0" applyNumberFormat="1" applyFont="1" applyBorder="1" applyAlignment="1">
      <alignment horizontal="center"/>
    </xf>
    <xf numFmtId="1" fontId="4" fillId="0" borderId="0" xfId="0" applyNumberFormat="1" applyFont="1"/>
    <xf numFmtId="0" fontId="8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167" fontId="1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167" fontId="13" fillId="0" borderId="0" xfId="12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4" fillId="0" borderId="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1" fontId="6" fillId="0" borderId="3" xfId="0" quotePrefix="1" applyNumberFormat="1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0" borderId="1" xfId="0" quotePrefix="1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8" fillId="0" borderId="0" xfId="0" applyFont="1"/>
    <xf numFmtId="167" fontId="16" fillId="0" borderId="1" xfId="0" applyNumberFormat="1" applyFont="1" applyFill="1" applyBorder="1" applyAlignment="1">
      <alignment horizontal="center"/>
    </xf>
    <xf numFmtId="167" fontId="16" fillId="0" borderId="1" xfId="0" quotePrefix="1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4" fillId="0" borderId="0" xfId="0" applyFont="1" applyBorder="1"/>
    <xf numFmtId="1" fontId="19" fillId="0" borderId="0" xfId="12" applyNumberFormat="1" applyFont="1" applyFill="1" applyBorder="1" applyProtection="1">
      <protection locked="0"/>
    </xf>
    <xf numFmtId="1" fontId="19" fillId="0" borderId="0" xfId="12" applyNumberFormat="1" applyFont="1" applyFill="1" applyBorder="1" applyAlignment="1" applyProtection="1">
      <protection locked="0"/>
    </xf>
    <xf numFmtId="1" fontId="19" fillId="0" borderId="0" xfId="12" applyNumberFormat="1" applyFont="1" applyFill="1" applyBorder="1" applyAlignment="1" applyProtection="1">
      <alignment horizontal="right"/>
      <protection locked="0"/>
    </xf>
    <xf numFmtId="1" fontId="19" fillId="0" borderId="0" xfId="12" quotePrefix="1" applyNumberFormat="1" applyFont="1" applyFill="1" applyBorder="1" applyAlignment="1" applyProtection="1"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5" fillId="0" borderId="0" xfId="0" applyFont="1" applyFill="1"/>
    <xf numFmtId="0" fontId="8" fillId="0" borderId="0" xfId="0" applyFont="1" applyAlignment="1">
      <alignment horizontal="left"/>
    </xf>
    <xf numFmtId="49" fontId="8" fillId="0" borderId="0" xfId="0" applyNumberFormat="1" applyFont="1"/>
    <xf numFmtId="22" fontId="8" fillId="0" borderId="0" xfId="0" applyNumberFormat="1" applyFont="1"/>
    <xf numFmtId="167" fontId="16" fillId="0" borderId="5" xfId="0" applyNumberFormat="1" applyFont="1" applyBorder="1" applyAlignment="1">
      <alignment horizontal="center"/>
    </xf>
    <xf numFmtId="0" fontId="22" fillId="0" borderId="0" xfId="0" applyFont="1"/>
    <xf numFmtId="1" fontId="16" fillId="0" borderId="0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167" fontId="16" fillId="0" borderId="0" xfId="0" quotePrefix="1" applyNumberFormat="1" applyFont="1" applyBorder="1" applyAlignment="1">
      <alignment horizontal="center"/>
    </xf>
    <xf numFmtId="0" fontId="25" fillId="0" borderId="5" xfId="0" applyFont="1" applyBorder="1"/>
    <xf numFmtId="0" fontId="25" fillId="0" borderId="5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3" borderId="2" xfId="0" applyFont="1" applyFill="1" applyBorder="1" applyAlignment="1">
      <alignment horizontal="left"/>
    </xf>
    <xf numFmtId="0" fontId="25" fillId="0" borderId="1" xfId="0" applyFont="1" applyBorder="1"/>
    <xf numFmtId="0" fontId="14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0" xfId="0" applyFont="1" applyFill="1"/>
    <xf numFmtId="0" fontId="14" fillId="0" borderId="0" xfId="0" applyFont="1" applyFill="1" applyBorder="1"/>
    <xf numFmtId="167" fontId="16" fillId="3" borderId="5" xfId="0" applyNumberFormat="1" applyFont="1" applyFill="1" applyBorder="1" applyAlignment="1">
      <alignment horizontal="center" wrapText="1"/>
    </xf>
    <xf numFmtId="0" fontId="21" fillId="0" borderId="0" xfId="13" applyFont="1" applyFill="1" applyAlignment="1" applyProtection="1"/>
    <xf numFmtId="0" fontId="22" fillId="0" borderId="0" xfId="0" applyFont="1" applyFill="1"/>
    <xf numFmtId="167" fontId="6" fillId="0" borderId="3" xfId="0" quotePrefix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/>
    <xf numFmtId="1" fontId="27" fillId="0" borderId="0" xfId="12" quotePrefix="1" applyNumberFormat="1" applyFont="1" applyBorder="1" applyAlignment="1" applyProtection="1">
      <protection locked="0"/>
    </xf>
    <xf numFmtId="0" fontId="15" fillId="0" borderId="0" xfId="0" applyFont="1" applyBorder="1" applyAlignment="1"/>
    <xf numFmtId="0" fontId="15" fillId="3" borderId="0" xfId="0" applyFont="1" applyFill="1" applyAlignment="1">
      <alignment horizontal="right"/>
    </xf>
    <xf numFmtId="0" fontId="11" fillId="0" borderId="0" xfId="0" applyFont="1"/>
    <xf numFmtId="0" fontId="15" fillId="0" borderId="0" xfId="0" applyFont="1" applyBorder="1"/>
    <xf numFmtId="1" fontId="15" fillId="0" borderId="0" xfId="0" applyNumberFormat="1" applyFont="1" applyBorder="1"/>
    <xf numFmtId="1" fontId="15" fillId="0" borderId="0" xfId="0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1" fontId="25" fillId="0" borderId="0" xfId="0" applyNumberFormat="1" applyFont="1"/>
    <xf numFmtId="0" fontId="21" fillId="0" borderId="0" xfId="0" applyFont="1" applyBorder="1"/>
    <xf numFmtId="168" fontId="16" fillId="0" borderId="5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28" fillId="0" borderId="1" xfId="0" quotePrefix="1" applyNumberFormat="1" applyFont="1" applyBorder="1" applyAlignment="1">
      <alignment horizontal="center"/>
    </xf>
    <xf numFmtId="0" fontId="16" fillId="0" borderId="0" xfId="0" applyFont="1" applyFill="1"/>
    <xf numFmtId="0" fontId="5" fillId="0" borderId="0" xfId="0" applyFont="1" applyFill="1" applyBorder="1"/>
    <xf numFmtId="0" fontId="32" fillId="0" borderId="2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24" fillId="0" borderId="2" xfId="0" quotePrefix="1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32" fillId="0" borderId="2" xfId="0" quotePrefix="1" applyFont="1" applyFill="1" applyBorder="1" applyAlignment="1">
      <alignment horizontal="center"/>
    </xf>
    <xf numFmtId="0" fontId="32" fillId="0" borderId="4" xfId="0" quotePrefix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20" fontId="20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18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A3" zoomScale="26" zoomScaleNormal="26" workbookViewId="0">
      <selection activeCell="J28" sqref="J28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5.85546875" style="2" customWidth="1"/>
    <col min="24" max="24" width="26.140625" style="2" customWidth="1"/>
    <col min="25" max="25" width="23.28515625" style="2" customWidth="1"/>
    <col min="26" max="26" width="27.7109375" style="2" customWidth="1"/>
    <col min="27" max="27" width="27.140625" style="2" customWidth="1"/>
    <col min="28" max="28" width="22.28515625" style="2" customWidth="1"/>
    <col min="29" max="29" width="28.7109375" style="2" customWidth="1"/>
    <col min="30" max="30" width="26.140625" style="2" customWidth="1"/>
    <col min="31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0" t="s">
        <v>56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</row>
    <row r="5" spans="2:48" ht="35.25" x14ac:dyDescent="0.5">
      <c r="B5" s="120" t="s">
        <v>40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2:48" ht="37.5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1" t="s">
        <v>37</v>
      </c>
      <c r="AN6" s="121"/>
      <c r="AO6" s="121"/>
      <c r="AP6" s="121"/>
      <c r="AQ6" s="121"/>
    </row>
    <row r="7" spans="2:48" s="9" customFormat="1" ht="38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2"/>
      <c r="AP7" s="122"/>
      <c r="AQ7" s="122"/>
    </row>
    <row r="8" spans="2:48" ht="36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1" t="s">
        <v>65</v>
      </c>
      <c r="AP8" s="121"/>
      <c r="AQ8" s="121"/>
    </row>
    <row r="9" spans="2:48" ht="21.75" customHeight="1" x14ac:dyDescent="0.4">
      <c r="B9" s="14" t="s">
        <v>2</v>
      </c>
      <c r="C9" s="11" t="s">
        <v>61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6" customHeight="1" x14ac:dyDescent="0.4">
      <c r="B10" s="86" t="s">
        <v>3</v>
      </c>
      <c r="C10" s="117" t="s">
        <v>4</v>
      </c>
      <c r="D10" s="114"/>
      <c r="E10" s="117" t="s">
        <v>5</v>
      </c>
      <c r="F10" s="114"/>
      <c r="G10" s="115" t="s">
        <v>6</v>
      </c>
      <c r="H10" s="116"/>
      <c r="I10" s="119" t="s">
        <v>45</v>
      </c>
      <c r="J10" s="119"/>
      <c r="K10" s="119" t="s">
        <v>7</v>
      </c>
      <c r="L10" s="119"/>
      <c r="M10" s="117" t="s">
        <v>8</v>
      </c>
      <c r="N10" s="118"/>
      <c r="O10" s="117" t="s">
        <v>9</v>
      </c>
      <c r="P10" s="118"/>
      <c r="Q10" s="115" t="s">
        <v>10</v>
      </c>
      <c r="R10" s="116"/>
      <c r="S10" s="115" t="s">
        <v>11</v>
      </c>
      <c r="T10" s="116"/>
      <c r="U10" s="115" t="s">
        <v>12</v>
      </c>
      <c r="V10" s="116"/>
      <c r="W10" s="115" t="s">
        <v>53</v>
      </c>
      <c r="X10" s="116"/>
      <c r="Y10" s="117" t="s">
        <v>47</v>
      </c>
      <c r="Z10" s="114"/>
      <c r="AA10" s="115" t="s">
        <v>38</v>
      </c>
      <c r="AB10" s="116"/>
      <c r="AC10" s="115" t="s">
        <v>13</v>
      </c>
      <c r="AD10" s="116"/>
      <c r="AE10" s="113" t="s">
        <v>57</v>
      </c>
      <c r="AF10" s="114"/>
      <c r="AG10" s="113" t="s">
        <v>48</v>
      </c>
      <c r="AH10" s="114"/>
      <c r="AI10" s="113" t="s">
        <v>49</v>
      </c>
      <c r="AJ10" s="114"/>
      <c r="AK10" s="113" t="s">
        <v>50</v>
      </c>
      <c r="AL10" s="114"/>
      <c r="AM10" s="113" t="s">
        <v>51</v>
      </c>
      <c r="AN10" s="114"/>
      <c r="AO10" s="123" t="s">
        <v>14</v>
      </c>
      <c r="AP10" s="124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1870</v>
      </c>
      <c r="F12" s="51">
        <v>0</v>
      </c>
      <c r="G12" s="51">
        <v>10848.225</v>
      </c>
      <c r="H12" s="51">
        <v>167.35499999999999</v>
      </c>
      <c r="I12" s="51">
        <v>1989</v>
      </c>
      <c r="J12" s="51">
        <v>64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60</v>
      </c>
      <c r="V12" s="51">
        <v>0</v>
      </c>
      <c r="W12" s="51">
        <v>350</v>
      </c>
      <c r="X12" s="51">
        <v>0</v>
      </c>
      <c r="Y12" s="51">
        <v>435.72841791403147</v>
      </c>
      <c r="Z12" s="51">
        <v>381.04796718972892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343.565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15896.518417914032</v>
      </c>
      <c r="AP12" s="52">
        <f>SUMIF($C$11:$AN$11,"I.Mad",C12:AN12)</f>
        <v>612.40296718972888</v>
      </c>
      <c r="AQ12" s="52">
        <f>SUM(AO12:AP12)</f>
        <v>16508.92138510376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>
        <v>6</v>
      </c>
      <c r="F13" s="53" t="s">
        <v>20</v>
      </c>
      <c r="G13" s="53">
        <v>37</v>
      </c>
      <c r="H13" s="53">
        <v>4</v>
      </c>
      <c r="I13" s="53">
        <v>7</v>
      </c>
      <c r="J13" s="53">
        <v>1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>
        <v>1</v>
      </c>
      <c r="V13" s="53" t="s">
        <v>20</v>
      </c>
      <c r="W13" s="53">
        <v>6</v>
      </c>
      <c r="X13" s="53" t="s">
        <v>20</v>
      </c>
      <c r="Y13" s="53">
        <v>7</v>
      </c>
      <c r="Z13" s="53">
        <v>7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>
        <v>7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71</v>
      </c>
      <c r="AP13" s="52">
        <f>SUMIF($C$11:$AN$11,"I.Mad",C13:AN13)</f>
        <v>12</v>
      </c>
      <c r="AQ13" s="52">
        <f>SUM(AO13:AP13)</f>
        <v>83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>
        <v>2</v>
      </c>
      <c r="F14" s="53" t="s">
        <v>20</v>
      </c>
      <c r="G14" s="53">
        <v>7</v>
      </c>
      <c r="H14" s="53">
        <v>2</v>
      </c>
      <c r="I14" s="53" t="s">
        <v>63</v>
      </c>
      <c r="J14" s="53" t="s">
        <v>63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>
        <v>1</v>
      </c>
      <c r="V14" s="53" t="s">
        <v>20</v>
      </c>
      <c r="W14" s="53">
        <v>4</v>
      </c>
      <c r="X14" s="53" t="s">
        <v>20</v>
      </c>
      <c r="Y14" s="53">
        <v>3</v>
      </c>
      <c r="Z14" s="53">
        <v>2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>
        <v>4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21</v>
      </c>
      <c r="AP14" s="52">
        <f>SUMIF($C$11:$AN$11,"I.Mad",C14:AN14)</f>
        <v>4</v>
      </c>
      <c r="AQ14" s="52">
        <f>SUM(AO14:AP14)</f>
        <v>25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>
        <v>0</v>
      </c>
      <c r="F15" s="53" t="s">
        <v>20</v>
      </c>
      <c r="G15" s="53">
        <v>0.82492782968674139</v>
      </c>
      <c r="H15" s="53">
        <v>0.81312214774444946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>
        <v>58.843537414965986</v>
      </c>
      <c r="V15" s="53" t="s">
        <v>20</v>
      </c>
      <c r="W15" s="53">
        <v>26.085024068692135</v>
      </c>
      <c r="X15" s="53" t="s">
        <v>20</v>
      </c>
      <c r="Y15" s="53">
        <v>24.243980299718132</v>
      </c>
      <c r="Z15" s="53">
        <v>26.063829787234038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>
        <v>54.659184875585268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4"/>
      <c r="AP15" s="54"/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>
        <v>13.5</v>
      </c>
      <c r="F16" s="58" t="s">
        <v>20</v>
      </c>
      <c r="G16" s="58">
        <v>14</v>
      </c>
      <c r="H16" s="58">
        <v>13.5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>
        <v>13</v>
      </c>
      <c r="V16" s="58" t="s">
        <v>20</v>
      </c>
      <c r="W16" s="58">
        <v>13</v>
      </c>
      <c r="X16" s="58" t="s">
        <v>20</v>
      </c>
      <c r="Y16" s="58">
        <v>12.5</v>
      </c>
      <c r="Z16" s="110" t="s">
        <v>66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>
        <v>11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/>
      <c r="AP16" s="58"/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9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 t="s">
        <v>20</v>
      </c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55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>SUMIF($C$11:$AN$11,"Ind*",C24:AN24)</f>
        <v>0</v>
      </c>
      <c r="AP24" s="52">
        <f>SUMIF($C$11:$AN$11,"I.Mad",C24:AN24)</f>
        <v>0</v>
      </c>
      <c r="AQ24" s="71">
        <f t="shared" ref="AQ24:AQ37" si="0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71"/>
      <c r="T25" s="71"/>
      <c r="U25" s="55"/>
      <c r="V25" s="71"/>
      <c r="W25" s="71"/>
      <c r="X25" s="71"/>
      <c r="Y25" s="55"/>
      <c r="Z25" s="55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ref="AO25:AO37" si="1">SUMIF($C$11:$AN$11,"Ind*",C25:AN25)</f>
        <v>0</v>
      </c>
      <c r="AP25" s="52">
        <f t="shared" ref="AP25:AP37" si="2">SUMIF($C$11:$AN$11,"I.Mad",C25:AN25)</f>
        <v>0</v>
      </c>
      <c r="AQ25" s="71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1"/>
        <v>0</v>
      </c>
      <c r="AP26" s="52">
        <f t="shared" si="2"/>
        <v>0</v>
      </c>
      <c r="AQ26" s="55">
        <f t="shared" si="0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1"/>
        <v>0</v>
      </c>
      <c r="AP27" s="52">
        <f t="shared" si="2"/>
        <v>0</v>
      </c>
      <c r="AQ27" s="55">
        <f t="shared" si="0"/>
        <v>0</v>
      </c>
      <c r="AT27" s="19"/>
      <c r="AU27" s="19"/>
      <c r="AV27" s="19"/>
    </row>
    <row r="28" spans="2:48" ht="50.25" customHeight="1" x14ac:dyDescent="0.55000000000000004">
      <c r="B28" s="83" t="s">
        <v>52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1"/>
        <v>0</v>
      </c>
      <c r="AP28" s="52">
        <f t="shared" si="2"/>
        <v>0</v>
      </c>
      <c r="AQ28" s="55">
        <f t="shared" si="0"/>
        <v>0</v>
      </c>
      <c r="AT28" s="19"/>
      <c r="AU28" s="19"/>
      <c r="AV28" s="19"/>
    </row>
    <row r="29" spans="2:48" ht="50.25" customHeight="1" x14ac:dyDescent="0.55000000000000004">
      <c r="B29" s="81" t="s">
        <v>58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71"/>
      <c r="S29" s="71"/>
      <c r="T29" s="71"/>
      <c r="U29" s="71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1"/>
        <v>0</v>
      </c>
      <c r="AP29" s="52">
        <f t="shared" si="2"/>
        <v>0</v>
      </c>
      <c r="AQ29" s="55">
        <f t="shared" si="0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71"/>
      <c r="J30" s="55"/>
      <c r="K30" s="55"/>
      <c r="L30" s="55"/>
      <c r="M30" s="55"/>
      <c r="N30" s="55"/>
      <c r="O30" s="55"/>
      <c r="P30" s="55"/>
      <c r="Q30" s="55"/>
      <c r="R30" s="71"/>
      <c r="S30" s="71"/>
      <c r="T30" s="71"/>
      <c r="U30" s="71"/>
      <c r="V30" s="71"/>
      <c r="W30" s="71"/>
      <c r="X30" s="71"/>
      <c r="Y30" s="71">
        <v>0.41658208596851898</v>
      </c>
      <c r="Z30" s="71">
        <v>0.16203281027104138</v>
      </c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2">
        <f t="shared" si="1"/>
        <v>0.41658208596851898</v>
      </c>
      <c r="AP30" s="52">
        <f t="shared" si="2"/>
        <v>0.16203281027104138</v>
      </c>
      <c r="AQ30" s="55">
        <f t="shared" si="0"/>
        <v>0.57861489623956031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71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si="1"/>
        <v>0</v>
      </c>
      <c r="AP31" s="52">
        <f t="shared" si="2"/>
        <v>0</v>
      </c>
      <c r="AQ31" s="55">
        <f t="shared" si="0"/>
        <v>0</v>
      </c>
      <c r="AT31" s="19"/>
      <c r="AU31" s="19"/>
      <c r="AV31" s="19"/>
    </row>
    <row r="32" spans="2:48" ht="50.25" customHeight="1" x14ac:dyDescent="0.55000000000000004">
      <c r="B32" s="81" t="s">
        <v>54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1"/>
        <v>0</v>
      </c>
      <c r="AP32" s="52">
        <f t="shared" si="2"/>
        <v>0</v>
      </c>
      <c r="AQ32" s="55">
        <f t="shared" si="0"/>
        <v>0</v>
      </c>
    </row>
    <row r="33" spans="2:43" ht="50.25" customHeight="1" x14ac:dyDescent="0.55000000000000004">
      <c r="B33" s="81" t="s">
        <v>46</v>
      </c>
      <c r="C33" s="55"/>
      <c r="D33" s="55"/>
      <c r="E33" s="55"/>
      <c r="F33" s="55"/>
      <c r="G33" s="55"/>
      <c r="H33" s="55"/>
      <c r="I33" s="71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0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1"/>
        <v>0</v>
      </c>
      <c r="AP34" s="52">
        <f t="shared" si="2"/>
        <v>0</v>
      </c>
      <c r="AQ34" s="55">
        <f t="shared" si="0"/>
        <v>0</v>
      </c>
    </row>
    <row r="35" spans="2:43" ht="50.25" customHeight="1" x14ac:dyDescent="0.55000000000000004">
      <c r="B35" s="81" t="s">
        <v>55</v>
      </c>
      <c r="C35" s="55"/>
      <c r="D35" s="71"/>
      <c r="E35" s="55"/>
      <c r="F35" s="55"/>
      <c r="G35" s="55"/>
      <c r="H35" s="55"/>
      <c r="I35" s="71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1"/>
        <v>0</v>
      </c>
      <c r="AP35" s="52">
        <f t="shared" si="2"/>
        <v>0</v>
      </c>
      <c r="AQ35" s="55">
        <f t="shared" si="0"/>
        <v>0</v>
      </c>
    </row>
    <row r="36" spans="2:43" ht="50.25" customHeight="1" x14ac:dyDescent="0.55000000000000004">
      <c r="B36" s="81" t="s">
        <v>59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1"/>
        <v>0</v>
      </c>
      <c r="AP36" s="52">
        <f t="shared" si="2"/>
        <v>0</v>
      </c>
      <c r="AQ36" s="55">
        <f t="shared" si="0"/>
        <v>0</v>
      </c>
    </row>
    <row r="37" spans="2:43" ht="50.25" customHeight="1" x14ac:dyDescent="0.55000000000000004">
      <c r="B37" s="81" t="s">
        <v>62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1"/>
        <v>0</v>
      </c>
      <c r="AP37" s="52">
        <f t="shared" si="2"/>
        <v>0</v>
      </c>
      <c r="AQ37" s="55">
        <f t="shared" si="0"/>
        <v>0</v>
      </c>
    </row>
    <row r="38" spans="2:43" ht="50.25" customHeight="1" x14ac:dyDescent="0.55000000000000004">
      <c r="B38" s="83" t="s">
        <v>34</v>
      </c>
      <c r="C38" s="55">
        <f t="shared" ref="C38:AN38" si="3">+SUM(C12,C18,C24:C37)</f>
        <v>0</v>
      </c>
      <c r="D38" s="55">
        <f t="shared" si="3"/>
        <v>0</v>
      </c>
      <c r="E38" s="55">
        <f t="shared" si="3"/>
        <v>1870</v>
      </c>
      <c r="F38" s="55">
        <f t="shared" si="3"/>
        <v>0</v>
      </c>
      <c r="G38" s="55">
        <f t="shared" si="3"/>
        <v>10848.225</v>
      </c>
      <c r="H38" s="55">
        <f t="shared" si="3"/>
        <v>167.35499999999999</v>
      </c>
      <c r="I38" s="55">
        <f t="shared" si="3"/>
        <v>1989</v>
      </c>
      <c r="J38" s="55">
        <f t="shared" si="3"/>
        <v>64</v>
      </c>
      <c r="K38" s="55">
        <f t="shared" si="3"/>
        <v>0</v>
      </c>
      <c r="L38" s="55">
        <f t="shared" si="3"/>
        <v>0</v>
      </c>
      <c r="M38" s="55">
        <f t="shared" si="3"/>
        <v>0</v>
      </c>
      <c r="N38" s="55">
        <f t="shared" si="3"/>
        <v>0</v>
      </c>
      <c r="O38" s="55">
        <f t="shared" si="3"/>
        <v>0</v>
      </c>
      <c r="P38" s="55">
        <f t="shared" si="3"/>
        <v>0</v>
      </c>
      <c r="Q38" s="55">
        <f t="shared" si="3"/>
        <v>0</v>
      </c>
      <c r="R38" s="55">
        <f t="shared" si="3"/>
        <v>0</v>
      </c>
      <c r="S38" s="55">
        <f t="shared" si="3"/>
        <v>0</v>
      </c>
      <c r="T38" s="55">
        <f t="shared" si="3"/>
        <v>0</v>
      </c>
      <c r="U38" s="55">
        <f t="shared" si="3"/>
        <v>60</v>
      </c>
      <c r="V38" s="55">
        <f t="shared" si="3"/>
        <v>0</v>
      </c>
      <c r="W38" s="55">
        <f t="shared" si="3"/>
        <v>350</v>
      </c>
      <c r="X38" s="55">
        <f t="shared" si="3"/>
        <v>0</v>
      </c>
      <c r="Y38" s="55">
        <f t="shared" si="3"/>
        <v>436.14499999999998</v>
      </c>
      <c r="Z38" s="55">
        <f t="shared" si="3"/>
        <v>381.21</v>
      </c>
      <c r="AA38" s="55">
        <f t="shared" si="3"/>
        <v>0</v>
      </c>
      <c r="AB38" s="55">
        <f t="shared" si="3"/>
        <v>0</v>
      </c>
      <c r="AC38" s="55">
        <f t="shared" si="3"/>
        <v>0</v>
      </c>
      <c r="AD38" s="55">
        <f t="shared" si="3"/>
        <v>0</v>
      </c>
      <c r="AE38" s="55">
        <f t="shared" si="3"/>
        <v>0</v>
      </c>
      <c r="AF38" s="55">
        <f t="shared" si="3"/>
        <v>0</v>
      </c>
      <c r="AG38" s="55">
        <f t="shared" si="3"/>
        <v>343.565</v>
      </c>
      <c r="AH38" s="55">
        <f t="shared" si="3"/>
        <v>0</v>
      </c>
      <c r="AI38" s="55">
        <f t="shared" si="3"/>
        <v>0</v>
      </c>
      <c r="AJ38" s="55">
        <f t="shared" si="3"/>
        <v>0</v>
      </c>
      <c r="AK38" s="55">
        <f t="shared" si="3"/>
        <v>0</v>
      </c>
      <c r="AL38" s="55">
        <f t="shared" si="3"/>
        <v>0</v>
      </c>
      <c r="AM38" s="55">
        <f t="shared" si="3"/>
        <v>0</v>
      </c>
      <c r="AN38" s="55">
        <f t="shared" si="3"/>
        <v>0</v>
      </c>
      <c r="AO38" s="55">
        <f>SUM(AO12,AO18,AO24:AO37)</f>
        <v>15896.935000000001</v>
      </c>
      <c r="AP38" s="55">
        <f>SUM(AP12,AP18,AP24:AP37)</f>
        <v>612.56499999999994</v>
      </c>
      <c r="AQ38" s="55">
        <f>SUM(AO38:AP38)</f>
        <v>16509.5</v>
      </c>
    </row>
    <row r="39" spans="2:43" ht="50.25" customHeight="1" x14ac:dyDescent="0.55000000000000004">
      <c r="B39" s="80" t="s">
        <v>39</v>
      </c>
      <c r="C39" s="24"/>
      <c r="D39" s="24"/>
      <c r="E39" s="24"/>
      <c r="F39" s="57"/>
      <c r="G39" s="57">
        <v>21.3</v>
      </c>
      <c r="H39" s="57"/>
      <c r="I39" s="57">
        <v>22.5</v>
      </c>
      <c r="J39" s="90"/>
      <c r="K39" s="57"/>
      <c r="L39" s="57"/>
      <c r="M39" s="57"/>
      <c r="N39" s="57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52"/>
      <c r="AD39" s="34"/>
      <c r="AE39" s="57"/>
      <c r="AF39" s="34"/>
      <c r="AG39" s="57"/>
      <c r="AH39" s="34"/>
      <c r="AI39" s="34"/>
      <c r="AJ39" s="34"/>
      <c r="AK39" s="57"/>
      <c r="AL39" s="57"/>
      <c r="AM39" s="90">
        <v>19.399999999999999</v>
      </c>
      <c r="AN39" s="57"/>
      <c r="AO39" s="25"/>
      <c r="AP39" s="25"/>
      <c r="AQ39" s="8"/>
    </row>
    <row r="40" spans="2:43" x14ac:dyDescent="0.35">
      <c r="B40" s="20" t="s">
        <v>35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14"/>
      <c r="AP40" s="14"/>
      <c r="AQ40" s="14"/>
    </row>
    <row r="41" spans="2:43" ht="27.75" x14ac:dyDescent="0.4">
      <c r="B41" s="18" t="s">
        <v>41</v>
      </c>
      <c r="C41" s="14"/>
      <c r="D41" s="14"/>
      <c r="E41" s="14"/>
      <c r="F41" s="14"/>
      <c r="G41" s="3"/>
      <c r="H41" s="3"/>
      <c r="I41" s="3"/>
      <c r="J41" s="39"/>
      <c r="K41" s="3"/>
      <c r="L41" s="3"/>
      <c r="M41" s="20"/>
      <c r="N41" s="29"/>
      <c r="O41" s="29"/>
      <c r="P41" s="3"/>
      <c r="R41" s="3"/>
      <c r="S41" s="32"/>
      <c r="T41" s="3"/>
      <c r="U41" s="3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14"/>
      <c r="AP41" s="14"/>
      <c r="AQ41" s="14"/>
    </row>
    <row r="42" spans="2:43" ht="44.25" x14ac:dyDescent="0.55000000000000004">
      <c r="B42" s="14" t="s">
        <v>36</v>
      </c>
      <c r="C42" s="14"/>
      <c r="D42" s="14"/>
      <c r="E42" s="14"/>
      <c r="F42" s="14"/>
      <c r="G42" s="14"/>
      <c r="H42" s="3"/>
      <c r="I42" s="29"/>
      <c r="J42" s="29"/>
      <c r="K42" s="29"/>
      <c r="L42" s="29"/>
      <c r="M42" s="61"/>
      <c r="N42" s="61"/>
      <c r="O42" s="29"/>
      <c r="P42" s="3"/>
      <c r="R42" s="3"/>
      <c r="S42" s="32"/>
      <c r="T42" s="3"/>
      <c r="U42" s="32"/>
      <c r="V42" s="3"/>
      <c r="W42" s="3"/>
      <c r="X42" s="3"/>
      <c r="Y42" s="73"/>
      <c r="Z42" s="7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14"/>
      <c r="AP42" s="14"/>
      <c r="AQ42" s="14"/>
    </row>
    <row r="43" spans="2:43" s="14" customFormat="1" ht="44.25" x14ac:dyDescent="0.55000000000000004">
      <c r="B43" s="105"/>
      <c r="D43" s="111"/>
      <c r="E43" s="112"/>
      <c r="I43" s="29"/>
      <c r="J43" s="29"/>
      <c r="K43" s="29"/>
      <c r="L43" s="29"/>
      <c r="M43" s="62"/>
      <c r="N43" s="63"/>
      <c r="O43" s="29"/>
      <c r="P43" s="1"/>
      <c r="R43" s="1"/>
      <c r="S43" s="1"/>
      <c r="T43" s="1"/>
      <c r="U43" s="32"/>
      <c r="V43" s="1"/>
      <c r="W43" s="1"/>
      <c r="X43" s="1"/>
      <c r="Y43" s="73"/>
      <c r="Z43" s="73"/>
      <c r="AA43" s="1"/>
      <c r="AB43" s="1"/>
      <c r="AC43" s="1"/>
      <c r="AD43" s="1"/>
      <c r="AE43" s="1"/>
      <c r="AF43" s="1"/>
      <c r="AG43" s="78"/>
      <c r="AH43" s="1"/>
      <c r="AI43" s="1"/>
      <c r="AJ43" s="1"/>
      <c r="AK43" s="1"/>
      <c r="AL43" s="1"/>
      <c r="AM43" s="41" t="s">
        <v>64</v>
      </c>
      <c r="AN43" s="3"/>
    </row>
    <row r="44" spans="2:43" ht="30.75" x14ac:dyDescent="0.45">
      <c r="B44" s="21" t="s">
        <v>60</v>
      </c>
      <c r="C44" s="14"/>
      <c r="D44" s="72"/>
      <c r="E44" s="14"/>
      <c r="F44" s="14"/>
      <c r="G44" s="14"/>
      <c r="H44" s="14"/>
      <c r="I44" s="29"/>
      <c r="J44" s="29"/>
      <c r="K44" s="29"/>
      <c r="L44" s="29"/>
      <c r="M44" s="64"/>
      <c r="N44" s="64"/>
      <c r="O44" s="29"/>
      <c r="P44" s="36"/>
      <c r="R44" s="1"/>
      <c r="S44" s="1"/>
      <c r="T44" s="1"/>
      <c r="U44" s="32"/>
      <c r="V44" s="1"/>
      <c r="W44" s="1"/>
      <c r="X44" s="1"/>
      <c r="Y44" s="1"/>
      <c r="Z44" s="1"/>
      <c r="AA44" s="14"/>
      <c r="AB44" s="14"/>
      <c r="AC44" s="1"/>
      <c r="AD44" s="1"/>
      <c r="AE44" s="1"/>
      <c r="AF44" s="1"/>
      <c r="AG44" s="1"/>
      <c r="AH44" s="22"/>
      <c r="AI44" s="22"/>
      <c r="AJ44" s="22"/>
      <c r="AK44" s="14"/>
      <c r="AL44" s="14"/>
      <c r="AM44" s="14"/>
      <c r="AN44" s="1"/>
      <c r="AO44" s="14"/>
      <c r="AP44" s="14"/>
      <c r="AQ44" s="14"/>
    </row>
    <row r="45" spans="2:43" ht="41.25" x14ac:dyDescent="0.6">
      <c r="B45" s="56"/>
      <c r="C45" s="14"/>
      <c r="D45" s="104"/>
      <c r="E45" s="95"/>
      <c r="F45" s="103"/>
      <c r="G45" s="95"/>
      <c r="H45" s="95"/>
      <c r="I45" s="29"/>
      <c r="J45" s="29"/>
      <c r="K45" s="29"/>
      <c r="L45" s="29"/>
      <c r="M45" s="96"/>
      <c r="N45" s="96"/>
      <c r="O45" s="97"/>
      <c r="P45" s="98"/>
      <c r="Q45" s="99"/>
      <c r="R45" s="100"/>
      <c r="S45" s="101"/>
      <c r="T45" s="100"/>
      <c r="U45" s="102"/>
      <c r="V45" s="100"/>
      <c r="W45" s="100"/>
      <c r="X45" s="101"/>
      <c r="Y45" s="100"/>
      <c r="Z45" s="100"/>
      <c r="AA45" s="100"/>
      <c r="AB45" s="100"/>
      <c r="AC45" s="1"/>
      <c r="AD45" s="1"/>
      <c r="AE45" s="1"/>
      <c r="AF45" s="1"/>
      <c r="AG45" s="20"/>
      <c r="AH45" s="18"/>
      <c r="AI45" s="18"/>
      <c r="AJ45" s="18"/>
      <c r="AK45" s="1"/>
      <c r="AL45" s="1"/>
      <c r="AM45" s="1"/>
      <c r="AN45" s="1"/>
      <c r="AO45" s="14"/>
      <c r="AP45" s="14"/>
      <c r="AQ45" s="14"/>
    </row>
    <row r="46" spans="2:43" ht="44.25" x14ac:dyDescent="0.55000000000000004">
      <c r="B46" s="94"/>
      <c r="C46" s="94"/>
      <c r="D46" s="67"/>
      <c r="E46" s="107"/>
      <c r="F46" s="107"/>
      <c r="G46" s="14"/>
      <c r="H46" s="14"/>
      <c r="I46" s="29"/>
      <c r="J46" s="29"/>
      <c r="K46" s="29"/>
      <c r="L46" s="29"/>
      <c r="M46" s="20"/>
      <c r="N46" s="29"/>
      <c r="O46" s="29"/>
      <c r="P46" s="37"/>
      <c r="R46" s="14"/>
      <c r="S46" s="33"/>
      <c r="T46" s="59"/>
      <c r="U46" s="59"/>
      <c r="V46" s="1"/>
      <c r="W46" s="1"/>
      <c r="X46" s="1"/>
      <c r="Y46" s="14"/>
      <c r="Z46" s="14"/>
      <c r="AA46" s="1"/>
      <c r="AB46" s="1"/>
      <c r="AC46" s="23"/>
      <c r="AD46" s="23"/>
      <c r="AE46" s="1"/>
      <c r="AF46" s="1"/>
      <c r="AG46" s="18"/>
      <c r="AH46" s="18"/>
      <c r="AI46" s="18"/>
      <c r="AJ46" s="18"/>
      <c r="AK46" s="1"/>
      <c r="AL46" s="1"/>
      <c r="AM46" s="1"/>
      <c r="AN46" s="1"/>
      <c r="AO46" s="14"/>
      <c r="AP46" s="14"/>
      <c r="AQ46" s="14"/>
    </row>
    <row r="47" spans="2:43" ht="44.25" x14ac:dyDescent="0.55000000000000004">
      <c r="C47" s="72"/>
      <c r="E47" s="107"/>
      <c r="F47" s="107"/>
      <c r="G47" s="72"/>
      <c r="H47" s="72"/>
      <c r="I47" s="29"/>
      <c r="J47" s="29"/>
      <c r="K47" s="29"/>
      <c r="L47" s="29"/>
      <c r="M47" s="65"/>
      <c r="N47" s="66"/>
      <c r="O47" s="29"/>
      <c r="P47" s="38"/>
      <c r="S47" s="109"/>
      <c r="T47" s="59"/>
      <c r="U47" s="59"/>
      <c r="V47" s="59"/>
      <c r="W47" s="59"/>
      <c r="X47" s="26"/>
    </row>
    <row r="48" spans="2:43" ht="44.25" x14ac:dyDescent="0.55000000000000004">
      <c r="E48" s="107"/>
      <c r="F48" s="107"/>
      <c r="I48" s="29"/>
      <c r="J48" s="29"/>
      <c r="K48" s="29"/>
      <c r="L48" s="29"/>
      <c r="M48" s="65"/>
      <c r="N48" s="66"/>
      <c r="O48" s="29"/>
      <c r="P48" s="35"/>
      <c r="S48" s="109"/>
      <c r="T48" s="59"/>
      <c r="U48" s="59"/>
      <c r="V48" s="60"/>
      <c r="W48" s="60"/>
    </row>
    <row r="49" spans="5:30" ht="44.25" x14ac:dyDescent="0.55000000000000004">
      <c r="E49" s="107"/>
      <c r="F49" s="107"/>
      <c r="I49" s="29"/>
      <c r="J49" s="29"/>
      <c r="K49" s="29"/>
      <c r="L49" s="29"/>
      <c r="M49" s="28"/>
      <c r="N49" s="31"/>
      <c r="O49" s="30"/>
      <c r="P49" s="35"/>
      <c r="S49" s="109"/>
      <c r="T49" s="59"/>
      <c r="U49" s="59"/>
      <c r="V49" s="60"/>
      <c r="W49" s="60"/>
    </row>
    <row r="50" spans="5:30" ht="44.25" x14ac:dyDescent="0.55000000000000004">
      <c r="E50" s="107"/>
      <c r="F50" s="107"/>
      <c r="I50" s="29"/>
      <c r="J50" s="29"/>
      <c r="K50" s="29"/>
      <c r="L50" s="29"/>
      <c r="M50" s="28"/>
      <c r="N50" s="31"/>
      <c r="O50" s="31"/>
      <c r="S50" s="109"/>
      <c r="T50" s="59"/>
      <c r="U50" s="59"/>
      <c r="V50" s="60"/>
      <c r="W50" s="60"/>
    </row>
    <row r="51" spans="5:30" ht="44.25" x14ac:dyDescent="0.55000000000000004">
      <c r="E51" s="107"/>
      <c r="F51" s="107"/>
      <c r="I51" s="29"/>
      <c r="J51" s="29"/>
      <c r="K51" s="29"/>
      <c r="L51" s="29"/>
      <c r="S51" s="60"/>
      <c r="T51" s="59"/>
      <c r="U51" s="59"/>
      <c r="V51" s="60"/>
      <c r="W51" s="60"/>
      <c r="AD51" s="44"/>
    </row>
    <row r="52" spans="5:30" ht="35.25" x14ac:dyDescent="0.5">
      <c r="E52" s="107"/>
      <c r="F52" s="107"/>
      <c r="S52" s="60"/>
      <c r="T52" s="60"/>
      <c r="U52" s="60"/>
      <c r="V52" s="60"/>
      <c r="W52" s="60"/>
      <c r="AD52" s="44"/>
    </row>
    <row r="53" spans="5:30" ht="35.25" x14ac:dyDescent="0.5">
      <c r="E53" s="107"/>
      <c r="F53" s="107"/>
      <c r="S53" s="60"/>
      <c r="T53" s="60"/>
      <c r="U53" s="60"/>
      <c r="V53" s="60"/>
      <c r="W53" s="60"/>
      <c r="AD53" s="44"/>
    </row>
    <row r="54" spans="5:30" ht="27" x14ac:dyDescent="0.35">
      <c r="AD54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8" type="noConversion"/>
  <printOptions horizontalCentered="1" verticalCentered="1"/>
  <pageMargins left="0" right="0" top="0" bottom="0" header="0" footer="0"/>
  <pageSetup paperSize="9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2017-01-19T21:07:23Z</cp:lastPrinted>
  <dcterms:created xsi:type="dcterms:W3CDTF">2008-10-21T17:58:04Z</dcterms:created>
  <dcterms:modified xsi:type="dcterms:W3CDTF">2017-01-24T16:04:37Z</dcterms:modified>
</cp:coreProperties>
</file>