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420" windowWidth="20730" windowHeight="8325" tabRatio="540"/>
  </bookViews>
  <sheets>
    <sheet name="reporte" sheetId="5" r:id="rId1"/>
  </sheets>
  <definedNames>
    <definedName name="_xlnm.Print_Area" localSheetId="0">reporte!$A$1:$AQ$47</definedName>
  </definedNames>
  <calcPr calcId="14562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<sst xmlns="http://schemas.openxmlformats.org/spreadsheetml/2006/main" count="374" uniqueCount="69">
  <si>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</si>
  <si>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</si>
  <si>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</si>
  <si>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</si>
  <si>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</si>
  <si>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</si>
  <si>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</si>
  <si>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</si>
  <si>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</si>
  <si>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</si>
  <si>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</si>
  <si>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</si>
  <si>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</si>
  <si>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</si>
  <si>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</si>
  <si>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</si>
  <si>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</si>
  <si>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</si>
  <si>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</si>
  <si>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</si>
  <si>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</si>
  <si>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</si>
  <si>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</si>
  <si>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</si>
  <si>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</si>
  <si>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</si>
  <si>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</si>
  <si>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</si>
  <si>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</si>
  <si>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</si>
  <si>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</si>
  <si>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</si>
  <si>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</si>
  <si>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</si>
  <si>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</si>
  <si>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</si>
  <si>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</si>
  <si>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</si>
  <si>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</si>
  <si>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</si>
  <si>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</si>
  <si>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</si>
  <si>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</si>
  <si>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</si>
  <si>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</si>
  <si>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</si>
  <si>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</si>
  <si>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</si>
  <si>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</si>
  <si>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</si>
  <si>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</si>
  <si>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</si>
  <si>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</si>
  <si>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</si>
  <si>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</si>
  <si>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</si>
  <si>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</si>
  <si>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</si>
  <si>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</si>
  <si>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</si>
  <si>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</si>
  <si>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</si>
  <si>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</si>
  <si>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</si>
  <si>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</si>
  <si>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R.M.N°560-2017-PRODUCE,R.M.N°647-2017-PRODUCE,R.M.N°004-2018-PRODUCE</t>
  </si>
  <si>
    <t xml:space="preserve">        Fecha  : 23/01/2018</t>
  </si>
  <si>
    <t>Callao, 24 de enero del 2018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</si>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</sst>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zoomScale="25" zoomScaleNormal="25" workbookViewId="0"/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5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865</v>
      </c>
      <c r="G12" s="51">
        <v>8796.5399999999991</v>
      </c>
      <c r="H12" s="51">
        <v>837.22000000000014</v>
      </c>
      <c r="I12" s="51">
        <v>15385.03</v>
      </c>
      <c r="J12" s="51">
        <v>4051.47</v>
      </c>
      <c r="K12" s="51">
        <v>626.04999999999995</v>
      </c>
      <c r="L12" s="51">
        <v>49.24</v>
      </c>
      <c r="M12" s="51">
        <v>0</v>
      </c>
      <c r="N12" s="51">
        <v>0</v>
      </c>
      <c r="O12" s="51">
        <v>0</v>
      </c>
      <c r="P12" s="51">
        <v>0</v>
      </c>
      <c r="Q12" s="51">
        <v>7528.6049999999996</v>
      </c>
      <c r="R12" s="51">
        <v>0</v>
      </c>
      <c r="S12" s="51">
        <v>4080</v>
      </c>
      <c r="T12" s="51">
        <v>760</v>
      </c>
      <c r="U12" s="51">
        <v>2085</v>
      </c>
      <c r="V12" s="51">
        <v>465</v>
      </c>
      <c r="W12" s="51">
        <v>2730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41231.224999999999</v>
      </c>
      <c r="AP12" s="52">
        <f>SUMIF($C$11:$AN$11,"I.Mad",C12:AN12)</f>
        <v>7027.93</v>
      </c>
      <c r="AQ12" s="52">
        <f>SUM(AO12:AP12)</f>
        <v>48259.154999999999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>
        <v>34</v>
      </c>
      <c r="G13" s="53">
        <v>68</v>
      </c>
      <c r="H13" s="53">
        <v>20</v>
      </c>
      <c r="I13" s="53">
        <v>91</v>
      </c>
      <c r="J13" s="53">
        <v>124</v>
      </c>
      <c r="K13" s="53">
        <v>5</v>
      </c>
      <c r="L13" s="53">
        <v>1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31</v>
      </c>
      <c r="R13" s="53" t="s">
        <v>20</v>
      </c>
      <c r="S13" s="53">
        <v>19</v>
      </c>
      <c r="T13" s="53">
        <v>8</v>
      </c>
      <c r="U13" s="53">
        <v>11</v>
      </c>
      <c r="V13" s="53">
        <v>6</v>
      </c>
      <c r="W13" s="53">
        <v>8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233</v>
      </c>
      <c r="AP13" s="52">
        <f>SUMIF($C$11:$AN$11,"I.Mad",C13:AN13)</f>
        <v>193</v>
      </c>
      <c r="AQ13" s="52">
        <f>SUM(AO13:AP13)</f>
        <v>426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>
        <v>5</v>
      </c>
      <c r="G14" s="53">
        <v>14</v>
      </c>
      <c r="H14" s="53">
        <v>1</v>
      </c>
      <c r="I14" s="53">
        <v>15</v>
      </c>
      <c r="J14" s="53">
        <v>11</v>
      </c>
      <c r="K14" s="53" t="s">
        <v>68</v>
      </c>
      <c r="L14" s="53" t="s">
        <v>68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11</v>
      </c>
      <c r="R14" s="53" t="s">
        <v>20</v>
      </c>
      <c r="S14" s="53">
        <v>9</v>
      </c>
      <c r="T14" s="53">
        <v>1</v>
      </c>
      <c r="U14" s="53">
        <v>5</v>
      </c>
      <c r="V14" s="53" t="s">
        <v>68</v>
      </c>
      <c r="W14" s="53">
        <v>6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60</v>
      </c>
      <c r="AP14" s="52">
        <f>SUMIF($C$11:$AN$11,"I.Mad",C14:AN14)</f>
        <v>18</v>
      </c>
      <c r="AQ14" s="52">
        <f>SUM(AO14:AP14)</f>
        <v>78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>
        <v>55.377341969067921</v>
      </c>
      <c r="G15" s="53">
        <v>49.485426813904041</v>
      </c>
      <c r="H15" s="53">
        <v>43.312101910828019</v>
      </c>
      <c r="I15" s="53">
        <v>22.516304242043702</v>
      </c>
      <c r="J15" s="53">
        <v>0.48377646673512698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14.574759357157982</v>
      </c>
      <c r="R15" s="53" t="s">
        <v>20</v>
      </c>
      <c r="S15" s="53">
        <v>14.802663827991603</v>
      </c>
      <c r="T15" s="53">
        <v>35.454545454545446</v>
      </c>
      <c r="U15" s="53">
        <v>1.5227717507726517</v>
      </c>
      <c r="V15" s="53" t="s">
        <v>20</v>
      </c>
      <c r="W15" s="53">
        <v>7.263809467266749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>
        <v>11.5</v>
      </c>
      <c r="G16" s="58">
        <v>11.5</v>
      </c>
      <c r="H16" s="58">
        <v>12</v>
      </c>
      <c r="I16" s="58">
        <v>12.5</v>
      </c>
      <c r="J16" s="58">
        <v>13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12.5</v>
      </c>
      <c r="R16" s="58" t="s">
        <v>20</v>
      </c>
      <c r="S16" s="58">
        <v>12.5</v>
      </c>
      <c r="T16" s="58">
        <v>12.5</v>
      </c>
      <c r="U16" s="58">
        <v>12.5</v>
      </c>
      <c r="V16" s="58" t="s">
        <v>20</v>
      </c>
      <c r="W16" s="58">
        <v>12.5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>
        <v>11.694006309148266</v>
      </c>
      <c r="R24" s="71"/>
      <c r="S24" s="55"/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11.694006309148266</v>
      </c>
      <c r="AP24" s="52">
        <f t="shared" ref="AP24:AP30" si="1">SUMIF($C$11:$AN$11,"I.Mad",C24:AN24)</f>
        <v>0</v>
      </c>
      <c r="AQ24" s="55">
        <f t="shared" ref="AQ24:AQ37" si="2">SUM(AO24:AP24)</f>
        <v>11.694006309148266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/>
      <c r="H25" s="55"/>
      <c r="I25" s="55">
        <v>19.43</v>
      </c>
      <c r="J25" s="55"/>
      <c r="K25" s="55"/>
      <c r="L25" s="55"/>
      <c r="M25" s="55"/>
      <c r="N25" s="55"/>
      <c r="O25" s="55"/>
      <c r="P25" s="55"/>
      <c r="Q25" s="55">
        <v>9.7006417738939277</v>
      </c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29.130641773893927</v>
      </c>
      <c r="AP25" s="52">
        <f t="shared" si="1"/>
        <v>0</v>
      </c>
      <c r="AQ25" s="55">
        <f>SUM(AO25:AP25)</f>
        <v>29.130641773893927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865</v>
      </c>
      <c r="G41" s="55">
        <f t="shared" si="8"/>
        <v>8796.5399999999991</v>
      </c>
      <c r="H41" s="55">
        <f t="shared" si="8"/>
        <v>837.22000000000014</v>
      </c>
      <c r="I41" s="55">
        <f t="shared" si="8"/>
        <v>15404.460000000001</v>
      </c>
      <c r="J41" s="55">
        <f t="shared" si="8"/>
        <v>4051.47</v>
      </c>
      <c r="K41" s="55">
        <f t="shared" si="8"/>
        <v>626.04999999999995</v>
      </c>
      <c r="L41" s="55">
        <f t="shared" si="8"/>
        <v>49.24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7549.9996480830414</v>
      </c>
      <c r="R41" s="55">
        <f t="shared" si="8"/>
        <v>0</v>
      </c>
      <c r="S41" s="55">
        <f>+SUM(S24:S40,S18,S12)</f>
        <v>4080</v>
      </c>
      <c r="T41" s="55">
        <f t="shared" si="8"/>
        <v>760</v>
      </c>
      <c r="U41" s="55">
        <f>+SUM(U24:U40,U18,U12)</f>
        <v>2085</v>
      </c>
      <c r="V41" s="55">
        <f t="shared" si="8"/>
        <v>465</v>
      </c>
      <c r="W41" s="55">
        <f t="shared" si="8"/>
        <v>2730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41272.049648083041</v>
      </c>
      <c r="AP41" s="55">
        <f>SUM(AP12,AP18,AP24:AP37)</f>
        <v>7027.93</v>
      </c>
      <c r="AQ41" s="55">
        <f>SUM(AO41:AP41)</f>
        <v>48299.979648083041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16.3</v>
      </c>
      <c r="H42" s="57"/>
      <c r="I42" s="57">
        <v>18.399999999999999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16.2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lastPrinted>2017-06-13T20:04:26Z</cp:lastPrinted>
  <dcterms:created xsi:type="dcterms:W3CDTF">2008-10-21T17:58:04Z</dcterms:created>
  <dcterms:modified xsi:type="dcterms:W3CDTF">2018-01-24T17:36:21Z</dcterms:modified>
</cp:coreProperties>
</file>