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<sst xmlns="http://schemas.openxmlformats.org/spreadsheetml/2006/main" count="398" uniqueCount="68">
  <si>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</si>
  <si>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</si>
  <si>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</si>
  <si>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</si>
  <si>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</si>
  <si>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</si>
  <si>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</si>
  <si>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</si>
  <si>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</si>
  <si>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</si>
  <si>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</si>
  <si>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</si>
  <si>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</si>
  <si>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</si>
  <si>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</si>
  <si>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</si>
  <si>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</si>
  <si>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</si>
  <si>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</si>
  <si>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</si>
  <si>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</si>
  <si>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</si>
  <si>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</si>
  <si>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</si>
  <si>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</si>
  <si>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</si>
  <si>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</si>
  <si>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</si>
  <si>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</si>
  <si>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</si>
  <si>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</si>
  <si>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</si>
  <si>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</si>
  <si>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</si>
  <si>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</si>
  <si>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</si>
  <si>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</si>
  <si>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</si>
  <si>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</si>
  <si>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</si>
  <si>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</si>
  <si>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</si>
  <si>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</si>
  <si>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</si>
  <si>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</si>
  <si>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</si>
  <si>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</si>
  <si>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</si>
  <si>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</si>
  <si>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</si>
  <si>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</si>
  <si>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</si>
  <si>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</si>
  <si>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</si>
  <si>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</si>
  <si>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</si>
  <si>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</si>
  <si>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</si>
  <si>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</si>
  <si>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</si>
  <si>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</si>
  <si>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</si>
  <si>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</si>
  <si>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</si>
  <si>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</si>
  <si>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R.M.N°463-2021-PRODUCE R.M.N°008-2022-PRODUCE</t>
  </si>
  <si>
    <t xml:space="preserve">        Fecha  : 24/01/2022</t>
  </si>
  <si>
    <t>Callao, 25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</si>
</sst>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zoomScale="23" zoomScaleNormal="23" workbookViewId="0">
      <selection activeCell="G43" sqref="G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66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1744.9399999999998</v>
      </c>
      <c r="AL12" s="30">
        <v>416.70499999999998</v>
      </c>
      <c r="AM12" s="30">
        <v>1086.365</v>
      </c>
      <c r="AN12" s="30">
        <v>733.57500000000016</v>
      </c>
      <c r="AO12" s="30">
        <f>SUMIF($C$11:$AN$11,"Ind",C12:AN12)</f>
        <v>2831.3049999999998</v>
      </c>
      <c r="AP12" s="30">
        <f>SUMIF($C$11:$AN$11,"I.Mad",C12:AN12)</f>
        <v>1150.2800000000002</v>
      </c>
      <c r="AQ12" s="30">
        <f>SUM(AO12:AP12)</f>
        <v>3981.585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19</v>
      </c>
      <c r="AL13" s="30">
        <v>7</v>
      </c>
      <c r="AM13" s="30">
        <v>9</v>
      </c>
      <c r="AN13" s="30">
        <v>10</v>
      </c>
      <c r="AO13" s="30">
        <f>SUMIF($C$11:$AN$11,"Ind*",C13:AN13)</f>
        <v>28</v>
      </c>
      <c r="AP13" s="30">
        <f>SUMIF($C$11:$AN$11,"I.Mad",C13:AN13)</f>
        <v>17</v>
      </c>
      <c r="AQ13" s="30">
        <f>SUM(AO13:AP13)</f>
        <v>45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4</v>
      </c>
      <c r="AL14" s="30">
        <v>3</v>
      </c>
      <c r="AM14" s="30">
        <v>2</v>
      </c>
      <c r="AN14" s="30">
        <v>3</v>
      </c>
      <c r="AO14" s="30">
        <f>SUMIF($C$11:$AN$11,"Ind*",C14:AN14)</f>
        <v>6</v>
      </c>
      <c r="AP14" s="30">
        <f>SUMIF($C$11:$AN$11,"I.Mad",C14:AN14)</f>
        <v>6</v>
      </c>
      <c r="AQ14" s="30">
        <f>SUM(AO14:AP14)</f>
        <v>12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31.124030608727626</v>
      </c>
      <c r="AL15" s="30">
        <v>39.261504151244175</v>
      </c>
      <c r="AM15" s="30">
        <v>33.044675451295937</v>
      </c>
      <c r="AN15" s="30">
        <v>31.699902487904613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12.5</v>
      </c>
      <c r="AL16" s="36">
        <v>12</v>
      </c>
      <c r="AM16" s="36">
        <v>12.5</v>
      </c>
      <c r="AN16" s="36">
        <v>12.5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1744.9399999999998</v>
      </c>
      <c r="AL41" s="42">
        <f t="shared" si="3"/>
        <v>416.70499999999998</v>
      </c>
      <c r="AM41" s="42">
        <f t="shared" si="3"/>
        <v>1086.365</v>
      </c>
      <c r="AN41" s="42">
        <f t="shared" si="3"/>
        <v>733.57500000000016</v>
      </c>
      <c r="AO41" s="42">
        <f>SUM(AO12,AO18,AO24:AO37)</f>
        <v>2831.3049999999998</v>
      </c>
      <c r="AP41" s="42">
        <f>SUM(AP12,AP18,AP24:AP37)</f>
        <v>1150.2800000000002</v>
      </c>
      <c r="AQ41" s="42">
        <f t="shared" si="2"/>
        <v>3981.585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2022-01-26T06:01:23Z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