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F94BA012-A6B3-475D-9ADE-E38D2EF06B83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<sst xmlns="http://schemas.openxmlformats.org/spreadsheetml/2006/main" count="383" uniqueCount="69">
  <si>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</si>
  <si>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</si>
  <si>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</si>
  <si>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</si>
  <si>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</si>
  <si>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</si>
  <si>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</si>
  <si>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</si>
  <si>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</si>
  <si>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</si>
  <si>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</si>
  <si>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</si>
  <si>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</si>
  <si>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</si>
  <si>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</si>
  <si>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</si>
  <si>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</si>
  <si>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</si>
  <si>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</si>
  <si>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</si>
  <si>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</si>
  <si>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</si>
  <si>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</si>
  <si>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</si>
  <si>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</si>
  <si>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</si>
  <si>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</si>
  <si>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</si>
  <si>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</si>
  <si>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</si>
  <si>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</si>
  <si>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</si>
  <si>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</si>
  <si>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</si>
  <si>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</si>
  <si>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</si>
  <si>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</si>
  <si>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</si>
  <si>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</si>
  <si>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</si>
  <si>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</si>
  <si>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</si>
  <si>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</si>
  <si>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</si>
  <si>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</si>
  <si>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</si>
  <si>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</si>
  <si>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</si>
  <si>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</si>
  <si>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</si>
  <si>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</si>
  <si>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</si>
  <si>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</si>
  <si>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</si>
  <si>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</si>
  <si>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</si>
  <si>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</si>
  <si>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</si>
  <si>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</si>
  <si>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</si>
  <si>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</si>
  <si>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</si>
  <si>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</si>
  <si>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</si>
  <si>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</si>
  <si>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R.M.N°381-2022-PRODUCE, R.M.N° 446-2022-PRODUCE</t>
  </si>
  <si>
    <t>SM</t>
  </si>
  <si>
    <t>Callao, 25 de enero del 2022</t>
  </si>
  <si>
    <t xml:space="preserve">        Fecha  : 24/01/2023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</si>
</sst>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K31" sqref="K31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9.28515625" style="1" bestFit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68</v>
      </c>
      <c r="AP8" s="63"/>
      <c r="AQ8" s="63"/>
    </row>
    <row r="9" spans="2:48" ht="27.75" x14ac:dyDescent="0.4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842.90499999999997</v>
      </c>
      <c r="F12" s="25">
        <v>0</v>
      </c>
      <c r="G12" s="25">
        <v>4937.5550000000003</v>
      </c>
      <c r="H12" s="25">
        <v>234.73499999999999</v>
      </c>
      <c r="I12" s="25">
        <v>379.17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365.34500000000003</v>
      </c>
      <c r="V12" s="25">
        <v>395.39</v>
      </c>
      <c r="W12" s="25">
        <v>614.93499999999995</v>
      </c>
      <c r="X12" s="25">
        <v>0</v>
      </c>
      <c r="Y12" s="25">
        <v>2940.3999999999996</v>
      </c>
      <c r="Z12" s="25">
        <v>181.07499999999999</v>
      </c>
      <c r="AA12" s="25">
        <v>1724.750108469568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11805.060108469568</v>
      </c>
      <c r="AP12" s="25">
        <f>SUMIF($C$11:$AN$11,"I.Mad",C12:AN12)</f>
        <v>811.2</v>
      </c>
      <c r="AQ12" s="25">
        <f>SUM(AO12:AP12)</f>
        <v>12616.260108469569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6</v>
      </c>
      <c r="F13" s="25" t="s">
        <v>33</v>
      </c>
      <c r="G13" s="25">
        <v>80</v>
      </c>
      <c r="H13" s="25">
        <v>6</v>
      </c>
      <c r="I13" s="25">
        <v>8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>
        <v>7</v>
      </c>
      <c r="V13" s="25">
        <v>7</v>
      </c>
      <c r="W13" s="25">
        <v>9</v>
      </c>
      <c r="X13" s="25" t="s">
        <v>33</v>
      </c>
      <c r="Y13" s="25">
        <v>35</v>
      </c>
      <c r="Z13" s="25">
        <v>5</v>
      </c>
      <c r="AA13" s="25">
        <v>6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151</v>
      </c>
      <c r="AP13" s="25">
        <f>SUMIF($C$11:$AN$11,"I.Mad",C13:AN13)</f>
        <v>18</v>
      </c>
      <c r="AQ13" s="25">
        <f>SUM(AO13:AP13)</f>
        <v>169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66</v>
      </c>
      <c r="F14" s="25" t="s">
        <v>33</v>
      </c>
      <c r="G14" s="25">
        <v>11</v>
      </c>
      <c r="H14" s="25">
        <v>1</v>
      </c>
      <c r="I14" s="25">
        <v>4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 t="s">
        <v>33</v>
      </c>
      <c r="T14" s="25" t="s">
        <v>33</v>
      </c>
      <c r="U14" s="25">
        <v>4</v>
      </c>
      <c r="V14" s="25">
        <v>2</v>
      </c>
      <c r="W14" s="25">
        <v>5</v>
      </c>
      <c r="X14" s="25" t="s">
        <v>33</v>
      </c>
      <c r="Y14" s="25" t="s">
        <v>66</v>
      </c>
      <c r="Z14" s="25" t="s">
        <v>66</v>
      </c>
      <c r="AA14" s="25">
        <v>3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27</v>
      </c>
      <c r="AP14" s="25">
        <f>SUMIF($C$11:$AN$11,"I.Mad",C14:AN14)</f>
        <v>3</v>
      </c>
      <c r="AQ14" s="25">
        <f>SUM(AO14:AP14)</f>
        <v>30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16.964996255108719</v>
      </c>
      <c r="H15" s="25">
        <v>1.8750000000000002</v>
      </c>
      <c r="I15" s="25">
        <v>7.7190935874694757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33.931323786078224</v>
      </c>
      <c r="V15" s="25">
        <v>12.772305425937084</v>
      </c>
      <c r="W15" s="25">
        <v>17.269793146732894</v>
      </c>
      <c r="X15" s="25" t="s">
        <v>33</v>
      </c>
      <c r="Y15" s="25" t="s">
        <v>33</v>
      </c>
      <c r="Z15" s="25" t="s">
        <v>33</v>
      </c>
      <c r="AA15" s="25">
        <v>68.070697993358138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13</v>
      </c>
      <c r="H16" s="30">
        <v>13</v>
      </c>
      <c r="I16" s="30">
        <v>13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12</v>
      </c>
      <c r="V16" s="30">
        <v>12.5</v>
      </c>
      <c r="W16" s="30">
        <v>13</v>
      </c>
      <c r="X16" s="30" t="s">
        <v>33</v>
      </c>
      <c r="Y16" s="30" t="s">
        <v>33</v>
      </c>
      <c r="Z16" s="30" t="s">
        <v>33</v>
      </c>
      <c r="AA16" s="30">
        <v>11.5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/>
      <c r="Z30" s="25"/>
      <c r="AA30" s="30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</v>
      </c>
      <c r="AP30" s="25">
        <f t="shared" si="1"/>
        <v>0</v>
      </c>
      <c r="AQ30" s="36">
        <f t="shared" si="2"/>
        <v>0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842.90499999999997</v>
      </c>
      <c r="F41" s="36">
        <f t="shared" si="3"/>
        <v>0</v>
      </c>
      <c r="G41" s="36">
        <f t="shared" si="3"/>
        <v>4937.5550000000003</v>
      </c>
      <c r="H41" s="36">
        <f t="shared" si="3"/>
        <v>234.73499999999999</v>
      </c>
      <c r="I41" s="36">
        <f t="shared" si="3"/>
        <v>379.17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365.34500000000003</v>
      </c>
      <c r="V41" s="36">
        <f t="shared" si="3"/>
        <v>395.39</v>
      </c>
      <c r="W41" s="36">
        <f t="shared" si="3"/>
        <v>614.93499999999995</v>
      </c>
      <c r="X41" s="36">
        <f t="shared" si="3"/>
        <v>0</v>
      </c>
      <c r="Y41" s="36">
        <f t="shared" si="3"/>
        <v>2940.3999999999996</v>
      </c>
      <c r="Z41" s="36">
        <f t="shared" si="3"/>
        <v>181.07499999999999</v>
      </c>
      <c r="AA41" s="36">
        <f t="shared" si="3"/>
        <v>1724.750108469568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>+SUM(AN24:AN40,AN18,AN12)</f>
        <v>0</v>
      </c>
      <c r="AO41" s="36">
        <f>SUM(AO12,AO18,AO24:AO37)</f>
        <v>11805.060108469568</v>
      </c>
      <c r="AP41" s="36">
        <f>SUM(AP12,AP18,AP24:AP37)</f>
        <v>811.2</v>
      </c>
      <c r="AQ41" s="36">
        <f t="shared" si="2"/>
        <v>12616.260108469569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15.8</v>
      </c>
      <c r="H42" s="30"/>
      <c r="I42" s="30">
        <v>19.399999999999999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67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2023-01-25T16:43:43Z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