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8\Industrial\"/>
    </mc:Choice>
  </mc:AlternateContent>
  <bookViews>
    <workbookView showHorizontalScroll="0" showVerticalScroll="0" showSheetTabs="0" xWindow="0" yWindow="480" windowWidth="20730" windowHeight="8265" tabRatio="540"/>
  </bookViews>
  <sheets>
    <sheet name="reporte" sheetId="5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<sst xmlns="http://schemas.openxmlformats.org/spreadsheetml/2006/main" count="375" uniqueCount="69">
  <si>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</si>
  <si>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</si>
  <si>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</si>
  <si>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</si>
  <si>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</si>
  <si>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</si>
  <si>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</si>
  <si>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</si>
  <si>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</si>
  <si>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</si>
  <si>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</si>
  <si>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</si>
  <si>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</si>
  <si>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</si>
  <si>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</si>
  <si>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</si>
  <si>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</si>
  <si>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</si>
  <si>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</si>
  <si>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</si>
  <si>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</si>
  <si>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</si>
  <si>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</si>
  <si>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</si>
  <si>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</si>
  <si>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</si>
  <si>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</si>
  <si>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</si>
  <si>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</si>
  <si>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</si>
  <si>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</si>
  <si>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</si>
  <si>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</si>
  <si>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</si>
  <si>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</si>
  <si>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</si>
  <si>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</si>
  <si>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</si>
  <si>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</si>
  <si>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</si>
  <si>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</si>
  <si>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</si>
  <si>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</si>
  <si>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</si>
  <si>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</si>
  <si>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</si>
  <si>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</si>
  <si>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</si>
  <si>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</si>
  <si>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</si>
  <si>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</si>
  <si>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</si>
  <si>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</si>
  <si>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</si>
  <si>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</si>
  <si>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</si>
  <si>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</si>
  <si>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</si>
  <si>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</si>
  <si>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</si>
  <si>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</si>
  <si>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</si>
  <si>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</si>
  <si>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 xml:space="preserve">           Atención: Sra. Lieneke Maria Schol Calle</t>
  </si>
  <si>
    <t>CALAMAR</t>
  </si>
  <si>
    <t>R.M.N°560-2017-PRODUCE,R.M.N°647-2017-PRODUCE,R.M.N°004-2018-PRODUCE</t>
  </si>
  <si>
    <t xml:space="preserve">        Fecha  : 25/01/2018</t>
  </si>
  <si>
    <t>Callao, 26 de enero del 2018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</si>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</sst>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.00_ ;_ * \-#,##0.00_ ;_ * &quot;-&quot;??_ ;_ @_ "/>
    <numFmt numFmtId="165" formatCode="_(* #,##0.00_);_(* \(#,##0.00\);_(* &quot;-&quot;??_);_(@_)"/>
    <numFmt numFmtId="166" formatCode="_-* #,##0.00\ [$€]_-;\-* #,##0.00\ [$€]_-;_-* &quot;-&quot;??\ [$€]_-;_-@_-"/>
    <numFmt numFmtId="167" formatCode="[$-409]h:mm:ss\ AM/PM;@"/>
    <numFmt numFmtId="168" formatCode="0.0"/>
    <numFmt numFmtId="169" formatCode="0.000"/>
    <numFmt numFmtId="170" formatCode="_([$€-2]\ * #,##0.00_);_([$€-2]\ * \(#,##0.00\);_([$€-2]\ * &quot;-&quot;??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6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70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9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8" fontId="10" fillId="0" borderId="0" xfId="0" applyNumberFormat="1" applyFont="1" applyBorder="1"/>
    <xf numFmtId="168" fontId="11" fillId="3" borderId="5" xfId="0" applyNumberFormat="1" applyFont="1" applyFill="1" applyBorder="1" applyAlignment="1">
      <alignment horizontal="center" wrapText="1"/>
    </xf>
    <xf numFmtId="168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8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8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8" fontId="21" fillId="0" borderId="1" xfId="0" applyNumberFormat="1" applyFont="1" applyFill="1" applyBorder="1" applyAlignment="1">
      <alignment horizontal="center"/>
    </xf>
    <xf numFmtId="168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8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8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8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8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9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8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Millares 3" xfId="23"/>
    <cellStyle name="Normal" xfId="0" builtinId="0"/>
    <cellStyle name="Normal 10" xfId="21"/>
    <cellStyle name="Normal 11" xfId="22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P1" zoomScale="25" zoomScaleNormal="25" workbookViewId="0">
      <selection activeCell="AR15" sqref="AR15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5">
      <c r="B5" s="117" t="s">
        <v>40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37</v>
      </c>
      <c r="AN6" s="118"/>
      <c r="AO6" s="118"/>
      <c r="AP6" s="118"/>
      <c r="AQ6" s="118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66</v>
      </c>
      <c r="AP8" s="118"/>
      <c r="AQ8" s="118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5" t="s">
        <v>4</v>
      </c>
      <c r="D10" s="116"/>
      <c r="E10" s="115" t="s">
        <v>5</v>
      </c>
      <c r="F10" s="116"/>
      <c r="G10" s="124" t="s">
        <v>6</v>
      </c>
      <c r="H10" s="125"/>
      <c r="I10" s="123" t="s">
        <v>45</v>
      </c>
      <c r="J10" s="123"/>
      <c r="K10" s="123" t="s">
        <v>7</v>
      </c>
      <c r="L10" s="123"/>
      <c r="M10" s="115" t="s">
        <v>8</v>
      </c>
      <c r="N10" s="126"/>
      <c r="O10" s="115" t="s">
        <v>9</v>
      </c>
      <c r="P10" s="126"/>
      <c r="Q10" s="124" t="s">
        <v>10</v>
      </c>
      <c r="R10" s="125"/>
      <c r="S10" s="124" t="s">
        <v>11</v>
      </c>
      <c r="T10" s="125"/>
      <c r="U10" s="124" t="s">
        <v>12</v>
      </c>
      <c r="V10" s="125"/>
      <c r="W10" s="124" t="s">
        <v>52</v>
      </c>
      <c r="X10" s="125"/>
      <c r="Y10" s="115" t="s">
        <v>46</v>
      </c>
      <c r="Z10" s="116"/>
      <c r="AA10" s="115" t="s">
        <v>38</v>
      </c>
      <c r="AB10" s="116"/>
      <c r="AC10" s="115" t="s">
        <v>13</v>
      </c>
      <c r="AD10" s="116"/>
      <c r="AE10" s="122" t="s">
        <v>54</v>
      </c>
      <c r="AF10" s="116"/>
      <c r="AG10" s="122" t="s">
        <v>47</v>
      </c>
      <c r="AH10" s="116"/>
      <c r="AI10" s="122" t="s">
        <v>48</v>
      </c>
      <c r="AJ10" s="116"/>
      <c r="AK10" s="122" t="s">
        <v>49</v>
      </c>
      <c r="AL10" s="116"/>
      <c r="AM10" s="122" t="s">
        <v>50</v>
      </c>
      <c r="AN10" s="116"/>
      <c r="AO10" s="120" t="s">
        <v>14</v>
      </c>
      <c r="AP10" s="121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0</v>
      </c>
      <c r="F12" s="51">
        <v>493</v>
      </c>
      <c r="G12" s="51">
        <v>5979.0450000000001</v>
      </c>
      <c r="H12" s="51">
        <v>1599.6750000000002</v>
      </c>
      <c r="I12" s="51">
        <v>3959.04</v>
      </c>
      <c r="J12" s="51">
        <v>3139.63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6540</v>
      </c>
      <c r="R12" s="51">
        <v>125</v>
      </c>
      <c r="S12" s="51">
        <v>1580</v>
      </c>
      <c r="T12" s="51">
        <v>890</v>
      </c>
      <c r="U12" s="51">
        <v>40</v>
      </c>
      <c r="V12" s="51">
        <v>55</v>
      </c>
      <c r="W12" s="51">
        <v>280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18378.084999999999</v>
      </c>
      <c r="AP12" s="52">
        <f>SUMIF($C$11:$AN$11,"I.Mad",C12:AN12)</f>
        <v>6302.3050000000003</v>
      </c>
      <c r="AQ12" s="52">
        <f>SUM(AO12:AP12)</f>
        <v>24680.39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 t="s">
        <v>20</v>
      </c>
      <c r="F13" s="53">
        <v>39</v>
      </c>
      <c r="G13" s="53">
        <v>53</v>
      </c>
      <c r="H13" s="53">
        <v>51</v>
      </c>
      <c r="I13" s="53">
        <v>25</v>
      </c>
      <c r="J13" s="53">
        <v>57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>
        <v>44</v>
      </c>
      <c r="R13" s="53">
        <v>2</v>
      </c>
      <c r="S13" s="53">
        <v>10</v>
      </c>
      <c r="T13" s="53">
        <v>13</v>
      </c>
      <c r="U13" s="53">
        <v>2</v>
      </c>
      <c r="V13" s="53">
        <v>2</v>
      </c>
      <c r="W13" s="53">
        <v>1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135</v>
      </c>
      <c r="AP13" s="52">
        <f>SUMIF($C$11:$AN$11,"I.Mad",C13:AN13)</f>
        <v>164</v>
      </c>
      <c r="AQ13" s="52">
        <f>SUM(AO13:AP13)</f>
        <v>299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20</v>
      </c>
      <c r="F14" s="53">
        <v>6</v>
      </c>
      <c r="G14" s="53">
        <v>13</v>
      </c>
      <c r="H14" s="53">
        <v>7</v>
      </c>
      <c r="I14" s="53">
        <v>13</v>
      </c>
      <c r="J14" s="53">
        <v>9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>
        <v>12</v>
      </c>
      <c r="R14" s="53" t="s">
        <v>68</v>
      </c>
      <c r="S14" s="53">
        <v>6</v>
      </c>
      <c r="T14" s="53">
        <v>2</v>
      </c>
      <c r="U14" s="53">
        <v>2</v>
      </c>
      <c r="V14" s="53" t="s">
        <v>68</v>
      </c>
      <c r="W14" s="53">
        <v>1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47</v>
      </c>
      <c r="AP14" s="52">
        <f>SUMIF($C$11:$AN$11,"I.Mad",C14:AN14)</f>
        <v>24</v>
      </c>
      <c r="AQ14" s="52">
        <f>SUM(AO14:AP14)</f>
        <v>71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>
        <v>87.228016536135158</v>
      </c>
      <c r="G15" s="53">
        <v>52.914014574200259</v>
      </c>
      <c r="H15" s="53">
        <v>7.8189514477728155</v>
      </c>
      <c r="I15" s="53">
        <v>5.7166972857352638</v>
      </c>
      <c r="J15" s="53">
        <v>41.329939522060613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>
        <v>12.064976769149872</v>
      </c>
      <c r="R15" s="53" t="s">
        <v>20</v>
      </c>
      <c r="S15" s="53">
        <v>18.551799046088043</v>
      </c>
      <c r="T15" s="53">
        <v>7.9798734106643083</v>
      </c>
      <c r="U15" s="53">
        <v>0.22308964263162398</v>
      </c>
      <c r="V15" s="53" t="s">
        <v>20</v>
      </c>
      <c r="W15" s="53">
        <v>17.801047120418851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>
        <v>10</v>
      </c>
      <c r="G16" s="58">
        <v>11.5</v>
      </c>
      <c r="H16" s="58">
        <v>13.5</v>
      </c>
      <c r="I16" s="58">
        <v>13</v>
      </c>
      <c r="J16" s="58">
        <v>12.5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>
        <v>13</v>
      </c>
      <c r="R16" s="58" t="s">
        <v>20</v>
      </c>
      <c r="S16" s="58">
        <v>13</v>
      </c>
      <c r="T16" s="58">
        <v>13</v>
      </c>
      <c r="U16" s="58">
        <v>13</v>
      </c>
      <c r="V16" s="58" t="s">
        <v>20</v>
      </c>
      <c r="W16" s="58">
        <v>13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55"/>
      <c r="T24" s="71"/>
      <c r="U24" s="55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/>
      <c r="H25" s="55"/>
      <c r="I25" s="55">
        <v>7.55</v>
      </c>
      <c r="J25" s="55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7.55</v>
      </c>
      <c r="AP25" s="52">
        <f t="shared" si="1"/>
        <v>0</v>
      </c>
      <c r="AQ25" s="55">
        <f>SUM(AO25:AP25)</f>
        <v>7.55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71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64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493</v>
      </c>
      <c r="G41" s="55">
        <f t="shared" si="8"/>
        <v>5979.0450000000001</v>
      </c>
      <c r="H41" s="55">
        <f t="shared" si="8"/>
        <v>1599.6750000000002</v>
      </c>
      <c r="I41" s="55">
        <f t="shared" si="8"/>
        <v>3966.59</v>
      </c>
      <c r="J41" s="55">
        <f t="shared" si="8"/>
        <v>3139.63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6540</v>
      </c>
      <c r="R41" s="55">
        <f t="shared" si="8"/>
        <v>125</v>
      </c>
      <c r="S41" s="55">
        <f>+SUM(S24:S40,S18,S12)</f>
        <v>1580</v>
      </c>
      <c r="T41" s="55">
        <f t="shared" si="8"/>
        <v>890</v>
      </c>
      <c r="U41" s="55">
        <f>+SUM(U24:U40,U18,U12)</f>
        <v>40</v>
      </c>
      <c r="V41" s="55">
        <f t="shared" si="8"/>
        <v>55</v>
      </c>
      <c r="W41" s="55">
        <f t="shared" si="8"/>
        <v>280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18385.634999999998</v>
      </c>
      <c r="AP41" s="55">
        <f>SUM(AP12,AP18,AP24:AP37)</f>
        <v>6302.3050000000003</v>
      </c>
      <c r="AQ41" s="55">
        <f>SUM(AO41:AP41)</f>
        <v>24687.94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16.8</v>
      </c>
      <c r="H42" s="57"/>
      <c r="I42" s="57">
        <v>18.8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15.4</v>
      </c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67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 Ulloa Espejo</cp:lastModifiedBy>
  <cp:lastPrinted>2017-06-13T20:04:26Z</cp:lastPrinted>
  <dcterms:created xsi:type="dcterms:W3CDTF">2008-10-21T17:58:04Z</dcterms:created>
  <dcterms:modified xsi:type="dcterms:W3CDTF">2018-01-26T16:57:07Z</dcterms:modified>
</cp:coreProperties>
</file>