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1E45B34D-994C-45DC-8BBA-303136B576C0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<sst xmlns="http://schemas.openxmlformats.org/spreadsheetml/2006/main" count="381" uniqueCount="69">
  <si>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</si>
  <si>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</si>
  <si>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</si>
  <si>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</si>
  <si>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</si>
  <si>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</si>
  <si>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</si>
  <si>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</si>
  <si>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</si>
  <si>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</si>
  <si>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</si>
  <si>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</si>
  <si>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</si>
  <si>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</si>
  <si>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</si>
  <si>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</si>
  <si>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</si>
  <si>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</si>
  <si>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</si>
  <si>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</si>
  <si>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</si>
  <si>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</si>
  <si>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</si>
  <si>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</si>
  <si>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</si>
  <si>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</si>
  <si>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</si>
  <si>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</si>
  <si>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</si>
  <si>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</si>
  <si>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</si>
  <si>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</si>
  <si>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</si>
  <si>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</si>
  <si>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</si>
  <si>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</si>
  <si>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</si>
  <si>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</si>
  <si>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</si>
  <si>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</si>
  <si>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</si>
  <si>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</si>
  <si>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</si>
  <si>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</si>
  <si>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</si>
  <si>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</si>
  <si>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</si>
  <si>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</si>
  <si>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</si>
  <si>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</si>
  <si>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</si>
  <si>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</si>
  <si>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</si>
  <si>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</si>
  <si>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</si>
  <si>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</si>
  <si>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</si>
  <si>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</si>
  <si>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</si>
  <si>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</si>
  <si>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</si>
  <si>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</si>
  <si>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</si>
  <si>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</si>
  <si>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</si>
  <si>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</si>
  <si>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>SM</t>
  </si>
  <si>
    <t xml:space="preserve">        Fecha  : 26/01/2023</t>
  </si>
  <si>
    <t>Callao, 27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</si>
</sst>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J35" sqref="J35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1.1406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12085.055</v>
      </c>
      <c r="H12" s="25">
        <v>439.2999999999999</v>
      </c>
      <c r="I12" s="25">
        <v>3721.53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423.315</v>
      </c>
      <c r="R12" s="25">
        <v>0</v>
      </c>
      <c r="S12" s="25">
        <v>0</v>
      </c>
      <c r="T12" s="25">
        <v>0</v>
      </c>
      <c r="U12" s="25">
        <v>150.46</v>
      </c>
      <c r="V12" s="25">
        <v>0</v>
      </c>
      <c r="W12" s="25">
        <v>0</v>
      </c>
      <c r="X12" s="25">
        <v>0</v>
      </c>
      <c r="Y12" s="25">
        <v>0</v>
      </c>
      <c r="Z12" s="25">
        <v>55.164999999999999</v>
      </c>
      <c r="AA12" s="25">
        <v>613.0386749090909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53.905000000000001</v>
      </c>
      <c r="AN12" s="25">
        <v>57.14</v>
      </c>
      <c r="AO12" s="25">
        <f>SUMIF($C$11:$AN$11,"Ind",C12:AN12)</f>
        <v>17047.30367490909</v>
      </c>
      <c r="AP12" s="25">
        <f>SUMIF($C$11:$AN$11,"I.Mad",C12:AN12)</f>
        <v>551.6049999999999</v>
      </c>
      <c r="AQ12" s="25">
        <f>SUM(AO12:AP12)</f>
        <v>17598.908674909089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87</v>
      </c>
      <c r="H13" s="25">
        <v>7</v>
      </c>
      <c r="I13" s="25">
        <v>46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2</v>
      </c>
      <c r="R13" s="25" t="s">
        <v>33</v>
      </c>
      <c r="S13" s="25" t="s">
        <v>33</v>
      </c>
      <c r="T13" s="25" t="s">
        <v>33</v>
      </c>
      <c r="U13" s="25">
        <v>2</v>
      </c>
      <c r="V13" s="25" t="s">
        <v>33</v>
      </c>
      <c r="W13" s="25" t="s">
        <v>33</v>
      </c>
      <c r="X13" s="25" t="s">
        <v>33</v>
      </c>
      <c r="Y13" s="25" t="s">
        <v>33</v>
      </c>
      <c r="Z13" s="25">
        <v>2</v>
      </c>
      <c r="AA13" s="25">
        <v>2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>
        <v>2</v>
      </c>
      <c r="AN13" s="25">
        <v>1</v>
      </c>
      <c r="AO13" s="25">
        <f>SUMIF($C$11:$AN$11,"Ind*",C13:AN13)</f>
        <v>141</v>
      </c>
      <c r="AP13" s="25">
        <f>SUMIF($C$11:$AN$11,"I.Mad",C13:AN13)</f>
        <v>10</v>
      </c>
      <c r="AQ13" s="25">
        <f>SUM(AO13:AP13)</f>
        <v>151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19</v>
      </c>
      <c r="H14" s="25">
        <v>1</v>
      </c>
      <c r="I14" s="25">
        <v>21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>
        <v>2</v>
      </c>
      <c r="R14" s="25" t="s">
        <v>33</v>
      </c>
      <c r="S14" s="25" t="s">
        <v>33</v>
      </c>
      <c r="T14" s="25" t="s">
        <v>33</v>
      </c>
      <c r="U14" s="25">
        <v>2</v>
      </c>
      <c r="V14" s="25" t="s">
        <v>33</v>
      </c>
      <c r="W14" s="25" t="s">
        <v>33</v>
      </c>
      <c r="X14" s="25" t="s">
        <v>33</v>
      </c>
      <c r="Y14" s="25" t="s">
        <v>33</v>
      </c>
      <c r="Z14" s="25">
        <v>1</v>
      </c>
      <c r="AA14" s="25">
        <v>2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>
        <v>2</v>
      </c>
      <c r="AN14" s="25" t="s">
        <v>66</v>
      </c>
      <c r="AO14" s="25">
        <f>SUMIF($C$11:$AN$11,"Ind*",C14:AN14)</f>
        <v>48</v>
      </c>
      <c r="AP14" s="25">
        <f>SUMIF($C$11:$AN$11,"I.Mad",C14:AN14)</f>
        <v>2</v>
      </c>
      <c r="AQ14" s="25">
        <f>SUM(AO14:AP14)</f>
        <v>50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24.819379841369781</v>
      </c>
      <c r="H15" s="25">
        <v>2.9069767441860472</v>
      </c>
      <c r="I15" s="25">
        <v>31.582531980834602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>
        <v>46.032609174657559</v>
      </c>
      <c r="R15" s="25" t="s">
        <v>33</v>
      </c>
      <c r="S15" s="25" t="s">
        <v>33</v>
      </c>
      <c r="T15" s="25" t="s">
        <v>33</v>
      </c>
      <c r="U15" s="25">
        <v>55.95553487592079</v>
      </c>
      <c r="V15" s="25" t="s">
        <v>33</v>
      </c>
      <c r="W15" s="25" t="s">
        <v>33</v>
      </c>
      <c r="X15" s="25" t="s">
        <v>33</v>
      </c>
      <c r="Y15" s="25" t="s">
        <v>33</v>
      </c>
      <c r="Z15" s="25">
        <v>50.943396226415096</v>
      </c>
      <c r="AA15" s="25">
        <v>92.286469120994454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>
        <v>78.906803705622124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13</v>
      </c>
      <c r="H16" s="30">
        <v>13</v>
      </c>
      <c r="I16" s="30">
        <v>13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>
        <v>11.5</v>
      </c>
      <c r="R16" s="30" t="s">
        <v>33</v>
      </c>
      <c r="S16" s="30" t="s">
        <v>33</v>
      </c>
      <c r="T16" s="30" t="s">
        <v>33</v>
      </c>
      <c r="U16" s="30">
        <v>11.5</v>
      </c>
      <c r="V16" s="30" t="s">
        <v>33</v>
      </c>
      <c r="W16" s="30" t="s">
        <v>33</v>
      </c>
      <c r="X16" s="30" t="s">
        <v>33</v>
      </c>
      <c r="Y16" s="30" t="s">
        <v>33</v>
      </c>
      <c r="Z16" s="30">
        <v>12</v>
      </c>
      <c r="AA16" s="30">
        <v>10.5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>
        <v>11.5</v>
      </c>
      <c r="AN16" s="30" t="s">
        <v>33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30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30">
        <v>0.23100000000000001</v>
      </c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0.23100000000000001</v>
      </c>
      <c r="AP30" s="25">
        <f t="shared" si="1"/>
        <v>0</v>
      </c>
      <c r="AQ30" s="36">
        <f t="shared" si="2"/>
        <v>0.23100000000000001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12085.055</v>
      </c>
      <c r="H41" s="36">
        <f t="shared" si="3"/>
        <v>439.2999999999999</v>
      </c>
      <c r="I41" s="36">
        <f t="shared" si="3"/>
        <v>3721.53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423.315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150.46</v>
      </c>
      <c r="V41" s="36">
        <f t="shared" si="3"/>
        <v>0</v>
      </c>
      <c r="W41" s="36">
        <f t="shared" si="3"/>
        <v>0</v>
      </c>
      <c r="X41" s="36">
        <f t="shared" si="3"/>
        <v>0</v>
      </c>
      <c r="Y41" s="36">
        <f t="shared" si="3"/>
        <v>0</v>
      </c>
      <c r="Z41" s="36">
        <f t="shared" si="3"/>
        <v>55.164999999999999</v>
      </c>
      <c r="AA41" s="36">
        <f t="shared" si="3"/>
        <v>613.2696749090909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53.905000000000001</v>
      </c>
      <c r="AN41" s="36">
        <f>+SUM(AN24:AN40,AN18,AN12)</f>
        <v>57.14</v>
      </c>
      <c r="AO41" s="36">
        <f>SUM(AO12,AO18,AO24:AO37)</f>
        <v>17047.53467490909</v>
      </c>
      <c r="AP41" s="36">
        <f>SUM(AP12,AP18,AP24:AP37)</f>
        <v>551.6049999999999</v>
      </c>
      <c r="AQ41" s="36">
        <f t="shared" si="2"/>
        <v>17599.139674909089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17.3</v>
      </c>
      <c r="H42" s="30"/>
      <c r="I42" s="30">
        <v>19.7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68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2023-01-27T18:51:56Z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