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1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<sst xmlns="http://schemas.openxmlformats.org/spreadsheetml/2006/main" count="393" uniqueCount="65">
  <si>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</si>
  <si>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</si>
  <si>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</si>
  <si>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</si>
  <si>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</si>
  <si>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</si>
  <si>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</si>
  <si>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</si>
  <si>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</si>
  <si>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</si>
  <si>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</si>
  <si>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</si>
  <si>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</si>
  <si>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</si>
  <si>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</si>
  <si>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</si>
  <si>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</si>
  <si>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</si>
  <si>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</si>
  <si>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</si>
  <si>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</si>
  <si>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</si>
  <si>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</si>
  <si>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</si>
  <si>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</si>
  <si>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</si>
  <si>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</si>
  <si>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</si>
  <si>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</si>
  <si>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</si>
  <si>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</si>
  <si>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</si>
  <si>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</si>
  <si>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</si>
  <si>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</si>
  <si>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</si>
  <si>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</si>
  <si>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</si>
  <si>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</si>
  <si>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</si>
  <si>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</si>
  <si>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</si>
  <si>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</si>
  <si>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</si>
  <si>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</si>
  <si>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</si>
  <si>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</si>
  <si>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</si>
  <si>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</si>
  <si>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</si>
  <si>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</si>
  <si>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</si>
  <si>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</si>
  <si>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</si>
  <si>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</si>
  <si>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</si>
  <si>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</si>
  <si>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</si>
  <si>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</si>
  <si>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</si>
  <si>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</si>
  <si>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RAYA AGUILA</t>
  </si>
  <si>
    <t>R.M.N°010-2017-PRODUCE.</t>
  </si>
  <si>
    <t xml:space="preserve">        Fecha  : 31/01/2017</t>
  </si>
  <si>
    <t>Callao, 01 de febrero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</si>
</sst>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2" xfId="0" quotePrefix="1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10" zoomScale="26" zoomScaleNormal="26" workbookViewId="0">
      <selection activeCell="AD31" sqref="AD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3" width="25.42578125" style="2" customWidth="1"/>
    <col min="34" max="34" width="21.5703125" style="2" customWidth="1"/>
    <col min="35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9" t="s">
        <v>56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</row>
    <row r="5" spans="2:48" ht="35.25" x14ac:dyDescent="0.5">
      <c r="B5" s="119" t="s">
        <v>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0" t="s">
        <v>37</v>
      </c>
      <c r="AN6" s="120"/>
      <c r="AO6" s="120"/>
      <c r="AP6" s="120"/>
      <c r="AQ6" s="120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1"/>
      <c r="AP7" s="121"/>
      <c r="AQ7" s="121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0" t="s">
        <v>63</v>
      </c>
      <c r="AP8" s="120"/>
      <c r="AQ8" s="120"/>
    </row>
    <row r="9" spans="2:48" ht="21.75" customHeight="1" x14ac:dyDescent="0.4">
      <c r="B9" s="14" t="s">
        <v>2</v>
      </c>
      <c r="C9" s="11" t="s">
        <v>62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6" t="s">
        <v>4</v>
      </c>
      <c r="D10" s="113"/>
      <c r="E10" s="116" t="s">
        <v>5</v>
      </c>
      <c r="F10" s="113"/>
      <c r="G10" s="114" t="s">
        <v>6</v>
      </c>
      <c r="H10" s="115"/>
      <c r="I10" s="118" t="s">
        <v>45</v>
      </c>
      <c r="J10" s="118"/>
      <c r="K10" s="118" t="s">
        <v>7</v>
      </c>
      <c r="L10" s="118"/>
      <c r="M10" s="116" t="s">
        <v>8</v>
      </c>
      <c r="N10" s="117"/>
      <c r="O10" s="116" t="s">
        <v>9</v>
      </c>
      <c r="P10" s="117"/>
      <c r="Q10" s="114" t="s">
        <v>10</v>
      </c>
      <c r="R10" s="115"/>
      <c r="S10" s="114" t="s">
        <v>11</v>
      </c>
      <c r="T10" s="115"/>
      <c r="U10" s="114" t="s">
        <v>12</v>
      </c>
      <c r="V10" s="115"/>
      <c r="W10" s="114" t="s">
        <v>53</v>
      </c>
      <c r="X10" s="115"/>
      <c r="Y10" s="116" t="s">
        <v>47</v>
      </c>
      <c r="Z10" s="113"/>
      <c r="AA10" s="114" t="s">
        <v>38</v>
      </c>
      <c r="AB10" s="115"/>
      <c r="AC10" s="114" t="s">
        <v>13</v>
      </c>
      <c r="AD10" s="115"/>
      <c r="AE10" s="112" t="s">
        <v>57</v>
      </c>
      <c r="AF10" s="113"/>
      <c r="AG10" s="112" t="s">
        <v>48</v>
      </c>
      <c r="AH10" s="113"/>
      <c r="AI10" s="112" t="s">
        <v>49</v>
      </c>
      <c r="AJ10" s="113"/>
      <c r="AK10" s="112" t="s">
        <v>50</v>
      </c>
      <c r="AL10" s="113"/>
      <c r="AM10" s="112" t="s">
        <v>51</v>
      </c>
      <c r="AN10" s="113"/>
      <c r="AO10" s="122" t="s">
        <v>14</v>
      </c>
      <c r="AP10" s="123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1071.6949999999999</v>
      </c>
      <c r="AF12" s="51">
        <v>19.774999999999999</v>
      </c>
      <c r="AG12" s="51">
        <v>1204.1995913043477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240.07</v>
      </c>
      <c r="AO12" s="52">
        <f>SUMIF($C$11:$AN$11,"Ind*",C12:AN12)</f>
        <v>2275.8945913043476</v>
      </c>
      <c r="AP12" s="52">
        <f>SUMIF($C$11:$AN$11,"I.Mad",C12:AN12)</f>
        <v>259.84499999999997</v>
      </c>
      <c r="AQ12" s="52">
        <f>SUM(AO12:AP12)</f>
        <v>2535.7395913043474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21</v>
      </c>
      <c r="AF13" s="53">
        <v>1</v>
      </c>
      <c r="AG13" s="53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>
        <v>7</v>
      </c>
      <c r="AO13" s="52">
        <f>SUMIF($C$11:$AN$11,"Ind*",C13:AN13)</f>
        <v>41</v>
      </c>
      <c r="AP13" s="52">
        <f>SUMIF($C$11:$AN$11,"I.Mad",C13:AN13)</f>
        <v>8</v>
      </c>
      <c r="AQ13" s="52">
        <f>SUM(AO13:AP13)</f>
        <v>49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6</v>
      </c>
      <c r="AF14" s="53">
        <v>1</v>
      </c>
      <c r="AG14" s="53">
        <v>7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>
        <v>3</v>
      </c>
      <c r="AO14" s="52">
        <f>SUMIF($C$11:$AN$11,"Ind*",C14:AN14)</f>
        <v>13</v>
      </c>
      <c r="AP14" s="52">
        <f>SUMIF($C$11:$AN$11,"I.Mad",C14:AN14)</f>
        <v>4</v>
      </c>
      <c r="AQ14" s="52">
        <f>SUM(AO14:AP14)</f>
        <v>17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64.677710481522709</v>
      </c>
      <c r="AF15" s="53">
        <v>77.486910994764401</v>
      </c>
      <c r="AG15" s="53">
        <v>58.568911262412271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>
        <v>18.705077760066168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11.5</v>
      </c>
      <c r="AF16" s="58">
        <v>11.5</v>
      </c>
      <c r="AG16" s="58">
        <v>11.5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>
        <v>12.5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2.0054086956521742</v>
      </c>
      <c r="AH30" s="55"/>
      <c r="AI30" s="55"/>
      <c r="AJ30" s="55"/>
      <c r="AK30" s="55"/>
      <c r="AL30" s="55"/>
      <c r="AM30" s="55"/>
      <c r="AN30" s="55"/>
      <c r="AO30" s="52">
        <f t="shared" si="1"/>
        <v>2.0054086956521742</v>
      </c>
      <c r="AP30" s="52">
        <f t="shared" si="2"/>
        <v>0</v>
      </c>
      <c r="AQ30" s="55">
        <f t="shared" si="0"/>
        <v>2.0054086956521742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61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0</v>
      </c>
      <c r="X38" s="55">
        <f t="shared" si="3"/>
        <v>0</v>
      </c>
      <c r="Y38" s="55">
        <f t="shared" si="3"/>
        <v>0</v>
      </c>
      <c r="Z38" s="55">
        <f t="shared" si="3"/>
        <v>0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1071.6949999999999</v>
      </c>
      <c r="AF38" s="55">
        <f t="shared" si="3"/>
        <v>19.774999999999999</v>
      </c>
      <c r="AG38" s="55">
        <f t="shared" si="3"/>
        <v>1206.2049999999999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0</v>
      </c>
      <c r="AN38" s="55">
        <f t="shared" si="3"/>
        <v>240.07</v>
      </c>
      <c r="AO38" s="55">
        <f>SUM(AO12,AO18,AO24:AO37)</f>
        <v>2277.8999999999996</v>
      </c>
      <c r="AP38" s="55">
        <f>SUM(AP12,AP18,AP24:AP37)</f>
        <v>259.84499999999997</v>
      </c>
      <c r="AQ38" s="55">
        <f>SUM(AO38:AP38)</f>
        <v>2537.7449999999994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23.8</v>
      </c>
      <c r="H39" s="57"/>
      <c r="I39" s="57">
        <v>24.4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18.600000000000001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64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2017-02-01T17:38:25Z</dcterms:modified>
</cp:coreProperties>
</file>