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8\Industrial\"/>
    </mc:Choice>
  </mc:AlternateContent>
  <bookViews>
    <workbookView showHorizontalScroll="0" showVerticalScroll="0" showSheetTabs="0" xWindow="0" yWindow="480" windowWidth="20730" windowHeight="8265" tabRatio="540"/>
  </bookViews>
  <sheets>
    <sheet name="reporte" sheetId="5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<sst xmlns="http://schemas.openxmlformats.org/spreadsheetml/2006/main" count="400" uniqueCount="69">
  <si>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</si>
  <si>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</si>
  <si>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</si>
  <si>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</si>
  <si>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</si>
  <si>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</si>
  <si>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</si>
  <si>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</si>
  <si>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</si>
  <si>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</si>
  <si>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</si>
  <si>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</si>
  <si>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</si>
  <si>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</si>
  <si>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</si>
  <si>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</si>
  <si>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</si>
  <si>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</si>
  <si>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</si>
  <si>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</si>
  <si>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</si>
  <si>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</si>
  <si>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</si>
  <si>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</si>
  <si>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</si>
  <si>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</si>
  <si>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</si>
  <si>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</si>
  <si>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</si>
  <si>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</si>
  <si>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</si>
  <si>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</si>
  <si>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</si>
  <si>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</si>
  <si>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</si>
  <si>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</si>
  <si>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</si>
  <si>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</si>
  <si>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</si>
  <si>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</si>
  <si>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</si>
  <si>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</si>
  <si>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</si>
  <si>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</si>
  <si>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</si>
  <si>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</si>
  <si>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</si>
  <si>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</si>
  <si>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</si>
  <si>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</si>
  <si>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</si>
  <si>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</si>
  <si>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</si>
  <si>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</si>
  <si>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</si>
  <si>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</si>
  <si>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</si>
  <si>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</si>
  <si>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</si>
  <si>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</si>
  <si>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</si>
  <si>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</si>
  <si>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</si>
  <si>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 xml:space="preserve">           Atención: Sra. Lieneke Maria Schol Calle</t>
  </si>
  <si>
    <t>CALAMAR</t>
  </si>
  <si>
    <t>R.M.N°647-2017-PRODUCE,R.M.N°028-2018-PRODUCE</t>
  </si>
  <si>
    <t xml:space="preserve">        Fecha  : 31/01/2018</t>
  </si>
  <si>
    <t>Callao, 01 de febrero del 2018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</si>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</sst>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37" fillId="0" borderId="2" xfId="0" quotePrefix="1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Millares 3" xfId="23"/>
    <cellStyle name="Normal" xfId="0" builtinId="0"/>
    <cellStyle name="Normal 10" xfId="21"/>
    <cellStyle name="Normal 11" xfId="22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zoomScale="25" zoomScaleNormal="25" workbookViewId="0">
      <selection activeCell="N27" sqref="N27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22" t="s">
        <v>63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</row>
    <row r="5" spans="2:48" ht="45" customHeight="1" x14ac:dyDescent="0.5">
      <c r="B5" s="122" t="s">
        <v>40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3" t="s">
        <v>37</v>
      </c>
      <c r="AN6" s="123"/>
      <c r="AO6" s="123"/>
      <c r="AP6" s="123"/>
      <c r="AQ6" s="123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4"/>
      <c r="AP7" s="124"/>
      <c r="AQ7" s="124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3" t="s">
        <v>66</v>
      </c>
      <c r="AP8" s="123"/>
      <c r="AQ8" s="123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7" t="s">
        <v>4</v>
      </c>
      <c r="D10" s="116"/>
      <c r="E10" s="117" t="s">
        <v>5</v>
      </c>
      <c r="F10" s="116"/>
      <c r="G10" s="118" t="s">
        <v>6</v>
      </c>
      <c r="H10" s="119"/>
      <c r="I10" s="121" t="s">
        <v>45</v>
      </c>
      <c r="J10" s="121"/>
      <c r="K10" s="121" t="s">
        <v>7</v>
      </c>
      <c r="L10" s="121"/>
      <c r="M10" s="117" t="s">
        <v>8</v>
      </c>
      <c r="N10" s="120"/>
      <c r="O10" s="117" t="s">
        <v>9</v>
      </c>
      <c r="P10" s="120"/>
      <c r="Q10" s="118" t="s">
        <v>10</v>
      </c>
      <c r="R10" s="119"/>
      <c r="S10" s="118" t="s">
        <v>11</v>
      </c>
      <c r="T10" s="119"/>
      <c r="U10" s="118" t="s">
        <v>12</v>
      </c>
      <c r="V10" s="119"/>
      <c r="W10" s="118" t="s">
        <v>52</v>
      </c>
      <c r="X10" s="119"/>
      <c r="Y10" s="117" t="s">
        <v>46</v>
      </c>
      <c r="Z10" s="116"/>
      <c r="AA10" s="117" t="s">
        <v>38</v>
      </c>
      <c r="AB10" s="116"/>
      <c r="AC10" s="117" t="s">
        <v>13</v>
      </c>
      <c r="AD10" s="116"/>
      <c r="AE10" s="115" t="s">
        <v>54</v>
      </c>
      <c r="AF10" s="116"/>
      <c r="AG10" s="115" t="s">
        <v>47</v>
      </c>
      <c r="AH10" s="116"/>
      <c r="AI10" s="115" t="s">
        <v>48</v>
      </c>
      <c r="AJ10" s="116"/>
      <c r="AK10" s="115" t="s">
        <v>49</v>
      </c>
      <c r="AL10" s="116"/>
      <c r="AM10" s="115" t="s">
        <v>50</v>
      </c>
      <c r="AN10" s="116"/>
      <c r="AO10" s="125" t="s">
        <v>14</v>
      </c>
      <c r="AP10" s="126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407.89287958115182</v>
      </c>
      <c r="AF12" s="51">
        <v>0</v>
      </c>
      <c r="AG12" s="51">
        <v>1165.9855497939102</v>
      </c>
      <c r="AH12" s="51">
        <v>0</v>
      </c>
      <c r="AI12" s="51">
        <v>0</v>
      </c>
      <c r="AJ12" s="51">
        <v>0</v>
      </c>
      <c r="AK12" s="51">
        <v>301.46499999999997</v>
      </c>
      <c r="AL12" s="51">
        <v>144.96</v>
      </c>
      <c r="AM12" s="51">
        <v>1200.4249999999997</v>
      </c>
      <c r="AN12" s="51">
        <v>0</v>
      </c>
      <c r="AO12" s="52">
        <f>SUMIF($C$11:$AN$11,"Ind*",C12:AN12)</f>
        <v>3075.7684293750617</v>
      </c>
      <c r="AP12" s="52">
        <f>SUMIF($C$11:$AN$11,"I.Mad",C12:AN12)</f>
        <v>144.96</v>
      </c>
      <c r="AQ12" s="52">
        <f>SUM(AO12:AP12)</f>
        <v>3220.7284293750618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 t="s">
        <v>20</v>
      </c>
      <c r="F13" s="53" t="s">
        <v>20</v>
      </c>
      <c r="G13" s="53" t="s">
        <v>20</v>
      </c>
      <c r="H13" s="53" t="s">
        <v>20</v>
      </c>
      <c r="I13" s="53" t="s">
        <v>20</v>
      </c>
      <c r="J13" s="53" t="s">
        <v>20</v>
      </c>
      <c r="K13" s="53" t="s">
        <v>20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 t="s">
        <v>20</v>
      </c>
      <c r="R13" s="53" t="s">
        <v>20</v>
      </c>
      <c r="S13" s="53" t="s">
        <v>20</v>
      </c>
      <c r="T13" s="53" t="s">
        <v>20</v>
      </c>
      <c r="U13" s="53" t="s">
        <v>20</v>
      </c>
      <c r="V13" s="53" t="s">
        <v>20</v>
      </c>
      <c r="W13" s="53" t="s">
        <v>20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>
        <v>4</v>
      </c>
      <c r="AF13" s="53" t="s">
        <v>20</v>
      </c>
      <c r="AG13" s="53">
        <v>14</v>
      </c>
      <c r="AH13" s="53" t="s">
        <v>20</v>
      </c>
      <c r="AI13" s="53" t="s">
        <v>20</v>
      </c>
      <c r="AJ13" s="53" t="s">
        <v>20</v>
      </c>
      <c r="AK13" s="53">
        <v>5</v>
      </c>
      <c r="AL13" s="53">
        <v>2</v>
      </c>
      <c r="AM13" s="53">
        <v>27</v>
      </c>
      <c r="AN13" s="53" t="s">
        <v>20</v>
      </c>
      <c r="AO13" s="52">
        <f>SUMIF($C$11:$AN$11,"Ind*",C13:AN13)</f>
        <v>50</v>
      </c>
      <c r="AP13" s="52">
        <f>SUMIF($C$11:$AN$11,"I.Mad",C13:AN13)</f>
        <v>2</v>
      </c>
      <c r="AQ13" s="52">
        <f>SUM(AO13:AP13)</f>
        <v>52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20</v>
      </c>
      <c r="G14" s="53" t="s">
        <v>20</v>
      </c>
      <c r="H14" s="53" t="s">
        <v>20</v>
      </c>
      <c r="I14" s="53" t="s">
        <v>20</v>
      </c>
      <c r="J14" s="53" t="s">
        <v>20</v>
      </c>
      <c r="K14" s="53" t="s">
        <v>20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 t="s">
        <v>20</v>
      </c>
      <c r="R14" s="53" t="s">
        <v>20</v>
      </c>
      <c r="S14" s="53" t="s">
        <v>20</v>
      </c>
      <c r="T14" s="53" t="s">
        <v>20</v>
      </c>
      <c r="U14" s="53" t="s">
        <v>20</v>
      </c>
      <c r="V14" s="53" t="s">
        <v>20</v>
      </c>
      <c r="W14" s="53" t="s">
        <v>20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>
        <v>2</v>
      </c>
      <c r="AF14" s="53" t="s">
        <v>20</v>
      </c>
      <c r="AG14" s="53">
        <v>5</v>
      </c>
      <c r="AH14" s="53" t="s">
        <v>20</v>
      </c>
      <c r="AI14" s="53" t="s">
        <v>20</v>
      </c>
      <c r="AJ14" s="53" t="s">
        <v>20</v>
      </c>
      <c r="AK14" s="53">
        <v>3</v>
      </c>
      <c r="AL14" s="53" t="s">
        <v>68</v>
      </c>
      <c r="AM14" s="53">
        <v>8</v>
      </c>
      <c r="AN14" s="53" t="s">
        <v>20</v>
      </c>
      <c r="AO14" s="52">
        <f>SUMIF($C$11:$AN$11,"Ind*",C14:AN14)</f>
        <v>18</v>
      </c>
      <c r="AP14" s="52">
        <f>SUMIF($C$11:$AN$11,"I.Mad",C14:AN14)</f>
        <v>0</v>
      </c>
      <c r="AQ14" s="52">
        <f>SUM(AO14:AP14)</f>
        <v>18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 t="s">
        <v>20</v>
      </c>
      <c r="H15" s="53" t="s">
        <v>20</v>
      </c>
      <c r="I15" s="53" t="s">
        <v>20</v>
      </c>
      <c r="J15" s="53" t="s">
        <v>20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 t="s">
        <v>20</v>
      </c>
      <c r="R15" s="53" t="s">
        <v>20</v>
      </c>
      <c r="S15" s="53" t="s">
        <v>20</v>
      </c>
      <c r="T15" s="53" t="s">
        <v>20</v>
      </c>
      <c r="U15" s="53" t="s">
        <v>20</v>
      </c>
      <c r="V15" s="53" t="s">
        <v>20</v>
      </c>
      <c r="W15" s="53" t="s">
        <v>20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>
        <v>39.451310294131645</v>
      </c>
      <c r="AF15" s="53" t="s">
        <v>20</v>
      </c>
      <c r="AG15" s="53">
        <v>20.479800762249905</v>
      </c>
      <c r="AH15" s="53" t="s">
        <v>20</v>
      </c>
      <c r="AI15" s="53" t="s">
        <v>20</v>
      </c>
      <c r="AJ15" s="53" t="s">
        <v>20</v>
      </c>
      <c r="AK15" s="53">
        <v>52.936101116977362</v>
      </c>
      <c r="AL15" s="53" t="s">
        <v>20</v>
      </c>
      <c r="AM15" s="53">
        <v>0.84538141306765324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 t="s">
        <v>20</v>
      </c>
      <c r="H16" s="58" t="s">
        <v>20</v>
      </c>
      <c r="I16" s="58" t="s">
        <v>20</v>
      </c>
      <c r="J16" s="58" t="s">
        <v>20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 t="s">
        <v>20</v>
      </c>
      <c r="R16" s="58" t="s">
        <v>20</v>
      </c>
      <c r="S16" s="58" t="s">
        <v>20</v>
      </c>
      <c r="T16" s="58" t="s">
        <v>20</v>
      </c>
      <c r="U16" s="58" t="s">
        <v>20</v>
      </c>
      <c r="V16" s="58" t="s">
        <v>20</v>
      </c>
      <c r="W16" s="58" t="s">
        <v>20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>
        <v>12.5</v>
      </c>
      <c r="AF16" s="58" t="s">
        <v>20</v>
      </c>
      <c r="AG16" s="58">
        <v>12.5</v>
      </c>
      <c r="AH16" s="58" t="s">
        <v>20</v>
      </c>
      <c r="AI16" s="58" t="s">
        <v>20</v>
      </c>
      <c r="AJ16" s="58" t="s">
        <v>20</v>
      </c>
      <c r="AK16" s="58">
        <v>12</v>
      </c>
      <c r="AL16" s="58" t="s">
        <v>20</v>
      </c>
      <c r="AM16" s="58">
        <v>13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55"/>
      <c r="T24" s="71"/>
      <c r="U24" s="55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71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>
        <v>4.682120418848168</v>
      </c>
      <c r="AF30" s="55"/>
      <c r="AG30" s="55">
        <v>3.9894502060896153</v>
      </c>
      <c r="AH30" s="55"/>
      <c r="AI30" s="55"/>
      <c r="AJ30" s="55"/>
      <c r="AK30" s="55"/>
      <c r="AL30" s="55"/>
      <c r="AM30" s="71"/>
      <c r="AN30" s="71"/>
      <c r="AO30" s="52">
        <f t="shared" si="0"/>
        <v>8.6715706249377824</v>
      </c>
      <c r="AP30" s="52">
        <f t="shared" si="1"/>
        <v>0</v>
      </c>
      <c r="AQ30" s="55">
        <f t="shared" si="2"/>
        <v>8.6715706249377824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55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59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64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0</v>
      </c>
      <c r="H41" s="55">
        <f t="shared" si="8"/>
        <v>0</v>
      </c>
      <c r="I41" s="55">
        <f t="shared" si="8"/>
        <v>0</v>
      </c>
      <c r="J41" s="55">
        <f t="shared" si="8"/>
        <v>0</v>
      </c>
      <c r="K41" s="55">
        <f t="shared" si="8"/>
        <v>0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>+SUM(S24:S40,S18,S12)</f>
        <v>0</v>
      </c>
      <c r="T41" s="55">
        <f t="shared" si="8"/>
        <v>0</v>
      </c>
      <c r="U41" s="55">
        <f>+SUM(U24:U40,U18,U12)</f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412.57499999999999</v>
      </c>
      <c r="AF41" s="55">
        <f t="shared" si="8"/>
        <v>0</v>
      </c>
      <c r="AG41" s="55">
        <f t="shared" si="8"/>
        <v>1169.9749999999999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301.46499999999997</v>
      </c>
      <c r="AL41" s="55">
        <f t="shared" si="8"/>
        <v>144.96</v>
      </c>
      <c r="AM41" s="55">
        <f t="shared" si="8"/>
        <v>1200.4249999999997</v>
      </c>
      <c r="AN41" s="55">
        <f t="shared" si="8"/>
        <v>0</v>
      </c>
      <c r="AO41" s="55">
        <f>SUM(AO12,AO18,AO24:AO37)</f>
        <v>3084.4399999999996</v>
      </c>
      <c r="AP41" s="55">
        <f>SUM(AP12,AP18,AP24:AP37)</f>
        <v>144.96</v>
      </c>
      <c r="AQ41" s="55">
        <f>SUM(AO41:AP41)</f>
        <v>3229.3999999999996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16.600000000000001</v>
      </c>
      <c r="H42" s="57"/>
      <c r="I42" s="57">
        <v>19.899999999999999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15.6</v>
      </c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67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23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2017-06-13T20:04:26Z</cp:lastPrinted>
  <dcterms:created xsi:type="dcterms:W3CDTF">2008-10-21T17:58:04Z</dcterms:created>
  <dcterms:modified xsi:type="dcterms:W3CDTF">2018-02-01T18:02:44Z</dcterms:modified>
</cp:coreProperties>
</file>