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<sst xmlns="http://schemas.openxmlformats.org/spreadsheetml/2006/main" count="412" uniqueCount="69">
  <si>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</si>
  <si>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</si>
  <si>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</si>
  <si>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</si>
  <si>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</si>
  <si>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</si>
  <si>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</si>
  <si>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</si>
  <si>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</si>
  <si>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</si>
  <si>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</si>
  <si>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</si>
  <si>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</si>
  <si>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</si>
  <si>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</si>
  <si>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</si>
  <si>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</si>
  <si>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</si>
  <si>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</si>
  <si>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</si>
  <si>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</si>
  <si>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</si>
  <si>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</si>
  <si>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</si>
  <si>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</si>
  <si>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</si>
  <si>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</si>
  <si>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</si>
  <si>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</si>
  <si>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</si>
  <si>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</si>
  <si>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</si>
  <si>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</si>
  <si>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</si>
  <si>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</si>
  <si>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</si>
  <si>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</si>
  <si>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</si>
  <si>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</si>
  <si>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</si>
  <si>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</si>
  <si>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</si>
  <si>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</si>
  <si>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</si>
  <si>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</si>
  <si>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</si>
  <si>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</si>
  <si>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</si>
  <si>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</si>
  <si>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</si>
  <si>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</si>
  <si>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</si>
  <si>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</si>
  <si>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</si>
  <si>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</si>
  <si>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</si>
  <si>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</si>
  <si>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</si>
  <si>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</si>
  <si>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</si>
  <si>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</si>
  <si>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</si>
  <si>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</si>
  <si>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</si>
  <si>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</si>
  <si>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R.M.N°463-2021-PRODUCE R.M.N°008-2022-PRODUCE</t>
  </si>
  <si>
    <t>SM</t>
  </si>
  <si>
    <t xml:space="preserve">        Fecha  : 31/01/2022</t>
  </si>
  <si>
    <t>Callao, 01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</si>
</sst>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</cellXfs>
  <cellStyles count="9">
    <cellStyle name="Estilo 1" xfId="3"/>
    <cellStyle name="Euro" xfId="4"/>
    <cellStyle name="Normal" xfId="0" builtinId="0"/>
    <cellStyle name="Normal 2" xfId="5"/>
    <cellStyle name="Normal 2 2" xfId="8"/>
    <cellStyle name="Normal 3" xfId="2"/>
    <cellStyle name="Normal 4" xfId="6"/>
    <cellStyle name="Normal 5" xfId="7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J1" zoomScale="23" zoomScaleNormal="23" workbookViewId="0">
      <selection activeCell="AJ25" sqref="AJ25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0" t="s">
        <v>63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2:48" ht="45" customHeight="1" x14ac:dyDescent="0.5"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2" t="s">
        <v>4</v>
      </c>
      <c r="AN6" s="72"/>
      <c r="AO6" s="72"/>
      <c r="AP6" s="72"/>
      <c r="AQ6" s="72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3"/>
      <c r="AP7" s="73"/>
      <c r="AQ7" s="73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2" t="s">
        <v>67</v>
      </c>
      <c r="AP8" s="72"/>
      <c r="AQ8" s="72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9" t="s">
        <v>19</v>
      </c>
      <c r="Z10" s="69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8" t="s">
        <v>27</v>
      </c>
      <c r="AP10" s="68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1312.5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367.94499999999999</v>
      </c>
      <c r="AL12" s="30">
        <v>0</v>
      </c>
      <c r="AM12" s="30">
        <v>0</v>
      </c>
      <c r="AN12" s="30">
        <v>0</v>
      </c>
      <c r="AO12" s="30">
        <f>SUMIF($C$11:$AN$11,"Ind",C12:AN12)</f>
        <v>1680.4449999999999</v>
      </c>
      <c r="AP12" s="30">
        <f>SUMIF($C$11:$AN$11,"I.Mad",C12:AN12)</f>
        <v>0</v>
      </c>
      <c r="AQ12" s="30">
        <f>SUM(AO12:AP12)</f>
        <v>1680.4449999999999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>
        <v>13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8</v>
      </c>
      <c r="AL13" s="30" t="s">
        <v>33</v>
      </c>
      <c r="AM13" s="30" t="s">
        <v>33</v>
      </c>
      <c r="AN13" s="30" t="s">
        <v>33</v>
      </c>
      <c r="AO13" s="30">
        <f>SUMIF($C$11:$AN$11,"Ind*",C13:AN13)</f>
        <v>21</v>
      </c>
      <c r="AP13" s="30">
        <f>SUMIF($C$11:$AN$11,"I.Mad",C13:AN13)</f>
        <v>0</v>
      </c>
      <c r="AQ13" s="30">
        <f>SUM(AO13:AP13)</f>
        <v>21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66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66</v>
      </c>
      <c r="AL14" s="30" t="s">
        <v>33</v>
      </c>
      <c r="AM14" s="30" t="s">
        <v>33</v>
      </c>
      <c r="AN14" s="30" t="s">
        <v>33</v>
      </c>
      <c r="AO14" s="30">
        <f>SUMIF($C$11:$AN$11,"Ind*",C14:AN14)</f>
        <v>0</v>
      </c>
      <c r="AP14" s="30">
        <f>SUMIF($C$11:$AN$11,"I.Mad",C14:AN14)</f>
        <v>0</v>
      </c>
      <c r="AQ14" s="30">
        <f>SUM(AO14:AP14)</f>
        <v>0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1312.5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367.94499999999999</v>
      </c>
      <c r="AL41" s="42">
        <f t="shared" si="3"/>
        <v>0</v>
      </c>
      <c r="AM41" s="42">
        <f t="shared" si="3"/>
        <v>0</v>
      </c>
      <c r="AN41" s="42">
        <f t="shared" si="3"/>
        <v>0</v>
      </c>
      <c r="AO41" s="42">
        <f>SUM(AO12,AO18,AO24:AO37)</f>
        <v>1680.4449999999999</v>
      </c>
      <c r="AP41" s="42">
        <f>SUM(AP12,AP18,AP24:AP37)</f>
        <v>0</v>
      </c>
      <c r="AQ41" s="42">
        <f t="shared" si="2"/>
        <v>1680.4449999999999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16.5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68</v>
      </c>
      <c r="AN46" s="19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2022-02-01T19:05:09Z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